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cs\Desktop\"/>
    </mc:Choice>
  </mc:AlternateContent>
  <bookViews>
    <workbookView xWindow="0" yWindow="0" windowWidth="20490" windowHeight="7755" tabRatio="605" activeTab="2"/>
  </bookViews>
  <sheets>
    <sheet name="XII Sci" sheetId="1" r:id="rId1"/>
    <sheet name="XII Com" sheetId="2" r:id="rId2"/>
    <sheet name="XII Hum" sheetId="3" r:id="rId3"/>
  </sheets>
  <externalReferences>
    <externalReference r:id="rId4"/>
  </externalReferences>
  <definedNames>
    <definedName name="_xlnm.Print_Area" localSheetId="1">'XII Com'!$P$1:$T$39</definedName>
    <definedName name="_xlnm.Print_Area" localSheetId="2">'XII Hum'!$P$1:$T$42</definedName>
    <definedName name="_xlnm.Print_Area" localSheetId="0">'XII Sci'!$P$1:$T$39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/>
  <c r="L44" i="1"/>
  <c r="M44" i="1" s="1"/>
  <c r="L45" i="1"/>
  <c r="M45" i="1" s="1"/>
  <c r="L46" i="1"/>
  <c r="M46" i="1" s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A20" i="3" l="1"/>
  <c r="B20" i="3"/>
  <c r="C20" i="3"/>
  <c r="A18" i="3"/>
  <c r="B18" i="3"/>
  <c r="C18" i="3"/>
  <c r="A13" i="3"/>
  <c r="B13" i="3"/>
  <c r="C13" i="3"/>
  <c r="A23" i="3"/>
  <c r="B23" i="3"/>
  <c r="C23" i="3"/>
  <c r="A14" i="3"/>
  <c r="B14" i="3"/>
  <c r="C14" i="3"/>
  <c r="A5" i="3"/>
  <c r="B5" i="3"/>
  <c r="C5" i="3"/>
  <c r="A4" i="3"/>
  <c r="B4" i="3"/>
  <c r="C4" i="3"/>
  <c r="A15" i="3"/>
  <c r="B15" i="3"/>
  <c r="C15" i="3"/>
  <c r="A6" i="3"/>
  <c r="B6" i="3"/>
  <c r="C6" i="3"/>
  <c r="A9" i="3"/>
  <c r="B9" i="3"/>
  <c r="C9" i="3"/>
  <c r="A11" i="3"/>
  <c r="B11" i="3"/>
  <c r="C11" i="3"/>
  <c r="A16" i="3"/>
  <c r="B16" i="3"/>
  <c r="C16" i="3"/>
  <c r="A12" i="3"/>
  <c r="B12" i="3"/>
  <c r="C12" i="3"/>
  <c r="A10" i="3"/>
  <c r="B10" i="3"/>
  <c r="C10" i="3"/>
  <c r="A19" i="3"/>
  <c r="B19" i="3"/>
  <c r="C19" i="3"/>
  <c r="A7" i="3"/>
  <c r="B7" i="3"/>
  <c r="C7" i="3"/>
  <c r="A8" i="3"/>
  <c r="B8" i="3"/>
  <c r="C8" i="3"/>
  <c r="A21" i="3"/>
  <c r="B21" i="3"/>
  <c r="C21" i="3"/>
  <c r="A22" i="3"/>
  <c r="B22" i="3"/>
  <c r="C22" i="3"/>
  <c r="A17" i="3"/>
  <c r="B17" i="3"/>
  <c r="C17" i="3"/>
  <c r="A33" i="1"/>
  <c r="B33" i="1"/>
  <c r="C33" i="1"/>
  <c r="A16" i="1"/>
  <c r="B16" i="1"/>
  <c r="C16" i="1"/>
  <c r="A13" i="1"/>
  <c r="B13" i="1"/>
  <c r="C13" i="1"/>
  <c r="A4" i="1"/>
  <c r="B4" i="1"/>
  <c r="C4" i="1"/>
  <c r="A39" i="1"/>
  <c r="B39" i="1"/>
  <c r="C39" i="1"/>
  <c r="A22" i="1"/>
  <c r="B22" i="1"/>
  <c r="C22" i="1"/>
  <c r="A26" i="1"/>
  <c r="B26" i="1"/>
  <c r="C26" i="1"/>
  <c r="A44" i="1"/>
  <c r="B44" i="1"/>
  <c r="C44" i="1"/>
  <c r="A41" i="1"/>
  <c r="B41" i="1"/>
  <c r="C41" i="1"/>
  <c r="A14" i="1"/>
  <c r="B14" i="1"/>
  <c r="C14" i="1"/>
  <c r="A15" i="1"/>
  <c r="B15" i="1"/>
  <c r="C15" i="1"/>
  <c r="A37" i="1"/>
  <c r="B37" i="1"/>
  <c r="C37" i="1"/>
  <c r="A45" i="1"/>
  <c r="B45" i="1"/>
  <c r="C45" i="1"/>
  <c r="A43" i="1"/>
  <c r="B43" i="1"/>
  <c r="C43" i="1"/>
  <c r="A32" i="1"/>
  <c r="B32" i="1"/>
  <c r="C32" i="1"/>
  <c r="A10" i="1"/>
  <c r="B10" i="1"/>
  <c r="C10" i="1"/>
  <c r="A23" i="1"/>
  <c r="B23" i="1"/>
  <c r="C23" i="1"/>
  <c r="A36" i="1"/>
  <c r="B36" i="1"/>
  <c r="C36" i="1"/>
  <c r="A46" i="1"/>
  <c r="B46" i="1"/>
  <c r="C46" i="1"/>
  <c r="A7" i="1"/>
  <c r="B7" i="1"/>
  <c r="C7" i="1"/>
  <c r="A19" i="1"/>
  <c r="B19" i="1"/>
  <c r="C19" i="1"/>
  <c r="A11" i="1"/>
  <c r="B11" i="1"/>
  <c r="C11" i="1"/>
  <c r="A20" i="1"/>
  <c r="B20" i="1"/>
  <c r="C20" i="1"/>
  <c r="A29" i="1"/>
  <c r="B29" i="1"/>
  <c r="C29" i="1"/>
  <c r="A42" i="1"/>
  <c r="B42" i="1"/>
  <c r="C42" i="1"/>
  <c r="A34" i="1"/>
  <c r="B34" i="1"/>
  <c r="C34" i="1"/>
  <c r="A6" i="1"/>
  <c r="B6" i="1"/>
  <c r="C6" i="1"/>
  <c r="A30" i="1"/>
  <c r="B30" i="1"/>
  <c r="C30" i="1"/>
  <c r="A24" i="1"/>
  <c r="B24" i="1"/>
  <c r="C24" i="1"/>
  <c r="A12" i="1"/>
  <c r="B12" i="1"/>
  <c r="C12" i="1"/>
  <c r="A35" i="1"/>
  <c r="B35" i="1"/>
  <c r="C35" i="1"/>
  <c r="A25" i="1"/>
  <c r="B25" i="1"/>
  <c r="C25" i="1"/>
  <c r="A27" i="1"/>
  <c r="B27" i="1"/>
  <c r="C27" i="1"/>
  <c r="A8" i="1"/>
  <c r="B8" i="1"/>
  <c r="C8" i="1"/>
  <c r="A21" i="1"/>
  <c r="B21" i="1"/>
  <c r="C21" i="1"/>
  <c r="A18" i="1"/>
  <c r="B18" i="1"/>
  <c r="C18" i="1"/>
  <c r="A5" i="1"/>
  <c r="B5" i="1"/>
  <c r="C5" i="1"/>
  <c r="A38" i="1"/>
  <c r="B38" i="1"/>
  <c r="C38" i="1"/>
  <c r="A31" i="1"/>
  <c r="B31" i="1"/>
  <c r="C31" i="1"/>
  <c r="A17" i="1"/>
  <c r="B17" i="1"/>
  <c r="C17" i="1"/>
  <c r="A28" i="1"/>
  <c r="B28" i="1"/>
  <c r="C28" i="1"/>
  <c r="A40" i="1"/>
  <c r="B40" i="1"/>
  <c r="C40" i="1"/>
  <c r="A9" i="1"/>
  <c r="B9" i="1"/>
  <c r="C9" i="1"/>
  <c r="A23" i="2"/>
  <c r="B23" i="2"/>
  <c r="C23" i="2"/>
  <c r="A11" i="2"/>
  <c r="B11" i="2"/>
  <c r="C11" i="2"/>
  <c r="A21" i="2"/>
  <c r="B21" i="2"/>
  <c r="C21" i="2"/>
  <c r="A16" i="2"/>
  <c r="B16" i="2"/>
  <c r="C16" i="2"/>
  <c r="A5" i="2"/>
  <c r="B5" i="2"/>
  <c r="C5" i="2"/>
  <c r="A13" i="2"/>
  <c r="B13" i="2"/>
  <c r="C13" i="2"/>
  <c r="A20" i="2"/>
  <c r="B20" i="2"/>
  <c r="C20" i="2"/>
  <c r="A4" i="2"/>
  <c r="B4" i="2"/>
  <c r="C4" i="2"/>
  <c r="A7" i="2"/>
  <c r="B7" i="2"/>
  <c r="C7" i="2"/>
  <c r="A17" i="2"/>
  <c r="B17" i="2"/>
  <c r="C17" i="2"/>
  <c r="A10" i="2"/>
  <c r="B10" i="2"/>
  <c r="C10" i="2"/>
  <c r="A12" i="2"/>
  <c r="B12" i="2"/>
  <c r="C12" i="2"/>
  <c r="A6" i="2"/>
  <c r="B6" i="2"/>
  <c r="C6" i="2"/>
  <c r="A14" i="2"/>
  <c r="B14" i="2"/>
  <c r="C14" i="2"/>
  <c r="A15" i="2"/>
  <c r="B15" i="2"/>
  <c r="C15" i="2"/>
  <c r="A9" i="2"/>
  <c r="B9" i="2"/>
  <c r="C9" i="2"/>
  <c r="A18" i="2"/>
  <c r="B18" i="2"/>
  <c r="C18" i="2"/>
  <c r="A19" i="2"/>
  <c r="B19" i="2"/>
  <c r="C19" i="2"/>
  <c r="A22" i="2"/>
  <c r="B22" i="2"/>
  <c r="C22" i="2"/>
  <c r="A8" i="2"/>
  <c r="B8" i="2"/>
  <c r="C8" i="2"/>
  <c r="N23" i="2" l="1"/>
  <c r="N11" i="2"/>
  <c r="N21" i="2"/>
  <c r="N16" i="2"/>
  <c r="N5" i="2"/>
  <c r="N13" i="2"/>
  <c r="N20" i="2"/>
  <c r="N4" i="2"/>
  <c r="N7" i="2"/>
  <c r="N17" i="2"/>
  <c r="N10" i="2"/>
  <c r="N12" i="2"/>
  <c r="N6" i="2"/>
  <c r="N14" i="2"/>
  <c r="N15" i="2"/>
  <c r="N9" i="2"/>
  <c r="N18" i="2"/>
  <c r="N19" i="2"/>
  <c r="N22" i="2"/>
  <c r="N8" i="2"/>
  <c r="M20" i="3"/>
  <c r="N20" i="3" s="1"/>
  <c r="M18" i="3"/>
  <c r="N18" i="3" s="1"/>
  <c r="M13" i="3"/>
  <c r="N13" i="3" s="1"/>
  <c r="M23" i="3"/>
  <c r="N23" i="3" s="1"/>
  <c r="M14" i="3"/>
  <c r="N14" i="3" s="1"/>
  <c r="M5" i="3"/>
  <c r="N5" i="3" s="1"/>
  <c r="M4" i="3"/>
  <c r="N4" i="3" s="1"/>
  <c r="M15" i="3"/>
  <c r="N15" i="3" s="1"/>
  <c r="M6" i="3"/>
  <c r="N6" i="3" s="1"/>
  <c r="M9" i="3"/>
  <c r="N9" i="3" s="1"/>
  <c r="M11" i="3"/>
  <c r="N11" i="3" s="1"/>
  <c r="M16" i="3"/>
  <c r="N16" i="3" s="1"/>
  <c r="M12" i="3"/>
  <c r="N12" i="3" s="1"/>
  <c r="M10" i="3"/>
  <c r="N10" i="3" s="1"/>
  <c r="M19" i="3"/>
  <c r="N19" i="3" s="1"/>
  <c r="M7" i="3"/>
  <c r="N7" i="3" s="1"/>
  <c r="M8" i="3"/>
  <c r="N8" i="3" s="1"/>
  <c r="M21" i="3"/>
  <c r="N21" i="3" s="1"/>
  <c r="M22" i="3"/>
  <c r="N22" i="3" s="1"/>
  <c r="M17" i="3"/>
  <c r="N17" i="3" s="1"/>
  <c r="Q38" i="1" l="1"/>
  <c r="Q37" i="1"/>
  <c r="Q36" i="1"/>
  <c r="Q39" i="1"/>
  <c r="Q39" i="3"/>
  <c r="Q38" i="3"/>
  <c r="Q37" i="3"/>
  <c r="Q36" i="3"/>
  <c r="Q39" i="2"/>
  <c r="Q38" i="2"/>
  <c r="Q37" i="2"/>
  <c r="Q36" i="2"/>
  <c r="T42" i="3"/>
  <c r="T41" i="3"/>
  <c r="T40" i="3"/>
  <c r="T39" i="3"/>
  <c r="T38" i="3"/>
  <c r="T37" i="3"/>
  <c r="T34" i="1" l="1"/>
  <c r="T26" i="1"/>
  <c r="T18" i="1"/>
  <c r="T10" i="1"/>
  <c r="Q34" i="1"/>
  <c r="Q26" i="1"/>
  <c r="Q18" i="1"/>
  <c r="Q10" i="1"/>
  <c r="Q10" i="3"/>
  <c r="T33" i="1"/>
  <c r="T25" i="1"/>
  <c r="T17" i="1"/>
  <c r="T9" i="1"/>
  <c r="Q33" i="1"/>
  <c r="Q25" i="1"/>
  <c r="Q17" i="1"/>
  <c r="Q9" i="1"/>
  <c r="Q9" i="3"/>
  <c r="T32" i="1"/>
  <c r="T24" i="1"/>
  <c r="T16" i="1"/>
  <c r="T8" i="1"/>
  <c r="Q32" i="1"/>
  <c r="Q24" i="1"/>
  <c r="Q16" i="1"/>
  <c r="Q8" i="1"/>
  <c r="Q8" i="3"/>
  <c r="T31" i="1" l="1"/>
  <c r="T23" i="1"/>
  <c r="T15" i="1"/>
  <c r="T7" i="1"/>
  <c r="Q31" i="1"/>
  <c r="Q23" i="1"/>
  <c r="Q15" i="1"/>
  <c r="Q7" i="1"/>
  <c r="Q7" i="3"/>
  <c r="T30" i="1"/>
  <c r="T22" i="1"/>
  <c r="T14" i="1"/>
  <c r="T6" i="1"/>
  <c r="Q30" i="1"/>
  <c r="Q22" i="1"/>
  <c r="Q14" i="1"/>
  <c r="Q6" i="1"/>
  <c r="Q6" i="2"/>
  <c r="T29" i="1"/>
  <c r="T21" i="1"/>
  <c r="T13" i="1"/>
  <c r="T5" i="1"/>
  <c r="Q29" i="1"/>
  <c r="Q21" i="1"/>
  <c r="Q13" i="1"/>
  <c r="Q5" i="1"/>
  <c r="Q5" i="3"/>
  <c r="T10" i="3" l="1"/>
  <c r="T9" i="3"/>
  <c r="T8" i="3"/>
  <c r="T7" i="3"/>
  <c r="T6" i="3"/>
  <c r="T5" i="3"/>
  <c r="T18" i="3"/>
  <c r="T17" i="3"/>
  <c r="T16" i="3"/>
  <c r="T15" i="3"/>
  <c r="T14" i="3"/>
  <c r="T13" i="3"/>
  <c r="T26" i="3"/>
  <c r="T25" i="3"/>
  <c r="T24" i="3"/>
  <c r="T23" i="3"/>
  <c r="T22" i="3"/>
  <c r="T21" i="3"/>
  <c r="T34" i="3"/>
  <c r="T33" i="3"/>
  <c r="T32" i="3"/>
  <c r="T31" i="3"/>
  <c r="T30" i="3"/>
  <c r="T29" i="3"/>
  <c r="T26" i="2" l="1"/>
  <c r="T18" i="2"/>
  <c r="T10" i="2"/>
  <c r="T34" i="2"/>
  <c r="Q34" i="2"/>
  <c r="Q26" i="2"/>
  <c r="Q18" i="2"/>
  <c r="Q10" i="2"/>
  <c r="T33" i="2"/>
  <c r="T25" i="2"/>
  <c r="T17" i="2"/>
  <c r="T9" i="2"/>
  <c r="Q33" i="2"/>
  <c r="Q25" i="2"/>
  <c r="Q17" i="2"/>
  <c r="Q9" i="2"/>
  <c r="T32" i="2"/>
  <c r="T24" i="2"/>
  <c r="T16" i="2"/>
  <c r="T8" i="2"/>
  <c r="Q32" i="2"/>
  <c r="Q24" i="2"/>
  <c r="Q16" i="2"/>
  <c r="Q8" i="2"/>
  <c r="T31" i="2"/>
  <c r="T23" i="2"/>
  <c r="T15" i="2"/>
  <c r="T7" i="2"/>
  <c r="Q31" i="2"/>
  <c r="Q23" i="2"/>
  <c r="Q15" i="2"/>
  <c r="Q7" i="2"/>
  <c r="T30" i="2"/>
  <c r="T22" i="2"/>
  <c r="T14" i="2"/>
  <c r="T6" i="2"/>
  <c r="Q30" i="2"/>
  <c r="Q22" i="2"/>
  <c r="Q14" i="2"/>
  <c r="T29" i="2" l="1"/>
  <c r="T21" i="2"/>
  <c r="T13" i="2"/>
  <c r="T5" i="2"/>
  <c r="Q5" i="2"/>
  <c r="Q29" i="2"/>
  <c r="Q21" i="2"/>
  <c r="Q13" i="2"/>
  <c r="Q34" i="3" l="1"/>
  <c r="Q26" i="3"/>
  <c r="Q18" i="3"/>
  <c r="Q6" i="3"/>
  <c r="Q33" i="3"/>
  <c r="Q25" i="3"/>
  <c r="Q17" i="3"/>
  <c r="Q32" i="3"/>
  <c r="Q24" i="3"/>
  <c r="Q16" i="3"/>
  <c r="Q31" i="3"/>
  <c r="Q23" i="3"/>
  <c r="Q15" i="3"/>
  <c r="Q30" i="3"/>
  <c r="Q22" i="3"/>
  <c r="Q14" i="3"/>
  <c r="Q29" i="3"/>
  <c r="Q21" i="3"/>
  <c r="Q13" i="3"/>
  <c r="Q113" i="1" l="1"/>
  <c r="Q111" i="1"/>
</calcChain>
</file>

<file path=xl/sharedStrings.xml><?xml version="1.0" encoding="utf-8"?>
<sst xmlns="http://schemas.openxmlformats.org/spreadsheetml/2006/main" count="237" uniqueCount="58">
  <si>
    <t>Name</t>
  </si>
  <si>
    <t>UID No.</t>
  </si>
  <si>
    <t>Maths</t>
  </si>
  <si>
    <t>K.E CARMEL SCHOOL, AMTALA</t>
  </si>
  <si>
    <t>Phys</t>
  </si>
  <si>
    <t>Bio</t>
  </si>
  <si>
    <t>Comp</t>
  </si>
  <si>
    <t>Accs</t>
  </si>
  <si>
    <t>Comm</t>
  </si>
  <si>
    <t>Bst</t>
  </si>
  <si>
    <t>Eco</t>
  </si>
  <si>
    <t>Hist</t>
  </si>
  <si>
    <t>Geo</t>
  </si>
  <si>
    <t>Pol Sci</t>
  </si>
  <si>
    <t>Total</t>
  </si>
  <si>
    <t>%</t>
  </si>
  <si>
    <t xml:space="preserve">Eng </t>
  </si>
  <si>
    <t>Beng</t>
  </si>
  <si>
    <t>Hindi</t>
  </si>
  <si>
    <t>HIGHEST</t>
  </si>
  <si>
    <t>ABOVE 90</t>
  </si>
  <si>
    <t>81-90</t>
  </si>
  <si>
    <t>71-80</t>
  </si>
  <si>
    <t>61-70</t>
  </si>
  <si>
    <t>LESS THAN EQUAL TO 60</t>
  </si>
  <si>
    <t>Eng</t>
  </si>
  <si>
    <t>COMPUTER SCIENCE (4)</t>
  </si>
  <si>
    <t>Chem</t>
  </si>
  <si>
    <t>Class XII Commerce, ISC 2024</t>
  </si>
  <si>
    <t>Class XII Commerce
ISC 2024
Subject Evaluation</t>
  </si>
  <si>
    <t>Class XII Humanities, ISC 2024</t>
  </si>
  <si>
    <t>Class XII Humanities
ISC 2024
Subject Evaluation</t>
  </si>
  <si>
    <t>Class XII Science
ISC 2024
Subject Evaluation</t>
  </si>
  <si>
    <t>Class XII Science, ISC 2024</t>
  </si>
  <si>
    <t>Sl. No.</t>
  </si>
  <si>
    <t>ENGLISH (43)</t>
  </si>
  <si>
    <t>PHYSICS (43)</t>
  </si>
  <si>
    <t>CHEMISTRY (43)</t>
  </si>
  <si>
    <t>MATHEMATICS (43)</t>
  </si>
  <si>
    <t>COMPUTER SCIENCE (18)</t>
  </si>
  <si>
    <t>BIOLOGY (25)</t>
  </si>
  <si>
    <t>ENGLISH (20)</t>
  </si>
  <si>
    <t>COMPUTER SCIENCE (3)</t>
  </si>
  <si>
    <t>ECONOMICS (17)</t>
  </si>
  <si>
    <t>BUSINESS STUDIES (20)</t>
  </si>
  <si>
    <t>ACCOUNTS (20)</t>
  </si>
  <si>
    <t>COMMERCE (20)</t>
  </si>
  <si>
    <t>HISTORY (20)</t>
  </si>
  <si>
    <t>POLITICAL SCIENCE (20)</t>
  </si>
  <si>
    <t>GEOGRAPHY (20)</t>
  </si>
  <si>
    <t>ECONOMICS (16)</t>
  </si>
  <si>
    <t>MATHEMATICS ()</t>
  </si>
  <si>
    <t>HIGHEST %</t>
  </si>
  <si>
    <t>LOWEST %</t>
  </si>
  <si>
    <t>95 &amp; ABOVE</t>
  </si>
  <si>
    <t>90 &amp; ABOVE</t>
  </si>
  <si>
    <t>BENGALI (65)</t>
  </si>
  <si>
    <t>HINDI (18)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</si>
</sst>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rgb="FF000000"/>
      <name val="Arial MT"/>
      <family val="2"/>
    </font>
    <font>
      <sz val="9"/>
      <name val="Arial MT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3">
    <xf numFmtId="0" fontId="0" fillId="0" borderId="0" xfId="0"/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1" fontId="4" fillId="3" borderId="0" xfId="1" applyNumberFormat="1" applyFont="1" applyFill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" fontId="8" fillId="0" borderId="0" xfId="0" applyNumberFormat="1" applyFont="1" applyAlignment="1">
      <alignment horizontal="center" vertical="center" shrinkToFit="1"/>
    </xf>
    <xf numFmtId="0" fontId="3" fillId="0" borderId="2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1" fontId="8" fillId="0" borderId="0" xfId="0" applyNumberFormat="1" applyFont="1" applyAlignment="1">
      <alignment horizontal="left" vertical="center" shrinkToFit="1"/>
    </xf>
    <xf numFmtId="10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0" borderId="1" xfId="0" applyBorder="1" applyAlignment="1">
      <alignment vertical="center"/>
    </xf>
    <xf numFmtId="10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1" fontId="8" fillId="0" borderId="1" xfId="0" applyNumberFormat="1" applyFont="1" applyBorder="1" applyAlignment="1">
      <alignment horizontal="center" vertical="center" shrinkToFit="1"/>
    </xf>
    <xf numFmtId="10" fontId="0" fillId="0" borderId="0" xfId="0" applyNumberFormat="1" applyAlignment="1">
      <alignment vertical="center"/>
    </xf>
    <xf numFmtId="0" fontId="18" fillId="0" borderId="1" xfId="0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center" vertical="top" shrinkToFit="1"/>
    </xf>
    <xf numFmtId="0" fontId="21" fillId="0" borderId="0" xfId="0" applyFont="1" applyAlignment="1">
      <alignment horizontal="left" vertical="top"/>
    </xf>
    <xf numFmtId="1" fontId="20" fillId="0" borderId="0" xfId="0" applyNumberFormat="1" applyFont="1" applyAlignment="1">
      <alignment horizontal="left" vertical="top" shrinkToFit="1"/>
    </xf>
    <xf numFmtId="0" fontId="21" fillId="0" borderId="0" xfId="0" applyFont="1" applyAlignment="1">
      <alignment horizontal="left" vertical="top" wrapText="1"/>
    </xf>
    <xf numFmtId="0" fontId="8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left" vertical="center" wrapText="1"/>
    </xf>
    <xf numFmtId="1" fontId="8" fillId="0" borderId="1" xfId="2" applyNumberFormat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2" fontId="18" fillId="0" borderId="1" xfId="0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ecs\Downloads\Internal%20Marks%20(1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</sheetNames>
    <sheetDataSet>
      <sheetData sheetId="0">
        <row r="3">
          <cell r="A3">
            <v>1</v>
          </cell>
          <cell r="B3" t="str">
            <v>ADARSHA BARIK</v>
          </cell>
          <cell r="C3">
            <v>7586610</v>
          </cell>
        </row>
        <row r="4">
          <cell r="A4">
            <v>2</v>
          </cell>
          <cell r="B4" t="str">
            <v>ADITYA NARAYAN CHOWDHURY</v>
          </cell>
          <cell r="C4">
            <v>7586655</v>
          </cell>
        </row>
        <row r="5">
          <cell r="A5">
            <v>3</v>
          </cell>
          <cell r="B5" t="str">
            <v>DIYA NARU</v>
          </cell>
          <cell r="C5">
            <v>7588036</v>
          </cell>
        </row>
        <row r="6">
          <cell r="A6">
            <v>4</v>
          </cell>
          <cell r="B6" t="str">
            <v>ANJALI RAY</v>
          </cell>
          <cell r="C6">
            <v>7588227</v>
          </cell>
        </row>
        <row r="7">
          <cell r="A7">
            <v>5</v>
          </cell>
          <cell r="B7" t="str">
            <v>ANKAN SARDAR</v>
          </cell>
          <cell r="C7">
            <v>7588258</v>
          </cell>
        </row>
        <row r="8">
          <cell r="A8">
            <v>6</v>
          </cell>
          <cell r="B8" t="str">
            <v>ANKUSH KYADICK BORGI</v>
          </cell>
          <cell r="C8">
            <v>7588376</v>
          </cell>
        </row>
        <row r="9">
          <cell r="A9">
            <v>7</v>
          </cell>
          <cell r="B9" t="str">
            <v>ARCHITA HALDER</v>
          </cell>
          <cell r="C9">
            <v>7588532</v>
          </cell>
        </row>
        <row r="10">
          <cell r="A10">
            <v>8</v>
          </cell>
          <cell r="B10" t="str">
            <v>BENSON SAJI VARGHESE</v>
          </cell>
          <cell r="C10">
            <v>7588669</v>
          </cell>
        </row>
        <row r="11">
          <cell r="A11">
            <v>9</v>
          </cell>
          <cell r="B11" t="str">
            <v>BIDORSHI POTI</v>
          </cell>
          <cell r="C11">
            <v>7588685</v>
          </cell>
        </row>
        <row r="12">
          <cell r="A12">
            <v>10</v>
          </cell>
          <cell r="B12" t="str">
            <v>FARZANA GAZI</v>
          </cell>
          <cell r="C12">
            <v>7589193</v>
          </cell>
        </row>
        <row r="13">
          <cell r="A13">
            <v>11</v>
          </cell>
          <cell r="B13" t="str">
            <v>KOUSTAV DEWAN</v>
          </cell>
          <cell r="C13">
            <v>7591657</v>
          </cell>
        </row>
        <row r="14">
          <cell r="A14">
            <v>12</v>
          </cell>
          <cell r="B14" t="str">
            <v>KOUSTAV SINGH</v>
          </cell>
          <cell r="C14">
            <v>7591675</v>
          </cell>
        </row>
        <row r="15">
          <cell r="A15">
            <v>13</v>
          </cell>
          <cell r="B15" t="str">
            <v>MOUPRIYA NASKAR</v>
          </cell>
          <cell r="C15">
            <v>7591984</v>
          </cell>
        </row>
        <row r="16">
          <cell r="A16">
            <v>14</v>
          </cell>
          <cell r="B16" t="str">
            <v>NIRNAY NASKAR</v>
          </cell>
          <cell r="C16">
            <v>7592037</v>
          </cell>
        </row>
        <row r="17">
          <cell r="A17">
            <v>15</v>
          </cell>
          <cell r="B17" t="str">
            <v>PARAMBRATA BARIK</v>
          </cell>
          <cell r="C17">
            <v>7592176</v>
          </cell>
        </row>
        <row r="18">
          <cell r="A18">
            <v>16</v>
          </cell>
          <cell r="B18" t="str">
            <v>POULOMI DUTTA</v>
          </cell>
          <cell r="C18">
            <v>7594661</v>
          </cell>
        </row>
        <row r="19">
          <cell r="A19">
            <v>17</v>
          </cell>
          <cell r="B19" t="str">
            <v>PRITHVI PORIA</v>
          </cell>
          <cell r="C19">
            <v>7594811</v>
          </cell>
        </row>
        <row r="20">
          <cell r="A20">
            <v>18</v>
          </cell>
          <cell r="B20" t="str">
            <v>PROTYUSH KANJI</v>
          </cell>
          <cell r="C20">
            <v>7595043</v>
          </cell>
        </row>
        <row r="21">
          <cell r="A21">
            <v>19</v>
          </cell>
          <cell r="B21" t="str">
            <v>ABID HASSAN</v>
          </cell>
          <cell r="C21">
            <v>7598908</v>
          </cell>
        </row>
        <row r="22">
          <cell r="A22">
            <v>20</v>
          </cell>
          <cell r="B22" t="str">
            <v>ROUNAK MANDAL</v>
          </cell>
          <cell r="C22">
            <v>7598969</v>
          </cell>
        </row>
        <row r="23">
          <cell r="A23">
            <v>21</v>
          </cell>
          <cell r="B23" t="str">
            <v>SAIKAT SARDAR</v>
          </cell>
          <cell r="C23">
            <v>7599052</v>
          </cell>
        </row>
        <row r="24">
          <cell r="A24">
            <v>22</v>
          </cell>
          <cell r="B24" t="str">
            <v>SAMADRITA MULLICK</v>
          </cell>
          <cell r="C24">
            <v>7599075</v>
          </cell>
        </row>
        <row r="25">
          <cell r="A25">
            <v>23</v>
          </cell>
          <cell r="B25" t="str">
            <v>SAMBIT DUTTA</v>
          </cell>
          <cell r="C25">
            <v>7599093</v>
          </cell>
        </row>
        <row r="26">
          <cell r="A26">
            <v>24</v>
          </cell>
          <cell r="B26" t="str">
            <v>SHREYA SINHA</v>
          </cell>
          <cell r="C26">
            <v>7611288</v>
          </cell>
        </row>
        <row r="27">
          <cell r="A27">
            <v>25</v>
          </cell>
          <cell r="B27" t="str">
            <v>SHUBHAM KUITI</v>
          </cell>
          <cell r="C27">
            <v>7611304</v>
          </cell>
        </row>
        <row r="28">
          <cell r="A28">
            <v>26</v>
          </cell>
          <cell r="B28" t="str">
            <v>SK ISRAQ UDDIN</v>
          </cell>
          <cell r="C28">
            <v>7611397</v>
          </cell>
        </row>
        <row r="29">
          <cell r="A29">
            <v>27</v>
          </cell>
          <cell r="B29" t="str">
            <v>SNEHA MAL</v>
          </cell>
          <cell r="C29">
            <v>7612059</v>
          </cell>
        </row>
        <row r="30">
          <cell r="A30">
            <v>28</v>
          </cell>
          <cell r="B30" t="str">
            <v>SNIGHDHA BANERJEE</v>
          </cell>
          <cell r="C30">
            <v>7612072</v>
          </cell>
        </row>
        <row r="31">
          <cell r="A31">
            <v>29</v>
          </cell>
          <cell r="B31" t="str">
            <v>SOUGATA MONDAL</v>
          </cell>
          <cell r="C31">
            <v>7612672</v>
          </cell>
        </row>
        <row r="32">
          <cell r="A32">
            <v>30</v>
          </cell>
          <cell r="B32" t="str">
            <v>SRIJITA SADHUKHAN</v>
          </cell>
          <cell r="C32">
            <v>7612775</v>
          </cell>
        </row>
      </sheetData>
      <sheetData sheetId="1"/>
      <sheetData sheetId="2"/>
      <sheetData sheetId="3">
        <row r="3">
          <cell r="A3">
            <v>31</v>
          </cell>
          <cell r="B3" t="str">
            <v>SRISTI MAJUMDER</v>
          </cell>
          <cell r="C3">
            <v>7612793</v>
          </cell>
        </row>
        <row r="4">
          <cell r="A4">
            <v>32</v>
          </cell>
          <cell r="B4" t="str">
            <v>STABAK DE</v>
          </cell>
          <cell r="C4">
            <v>7612819</v>
          </cell>
        </row>
        <row r="5">
          <cell r="A5">
            <v>33</v>
          </cell>
          <cell r="B5" t="str">
            <v>SWAPNANIL TRIPATHY</v>
          </cell>
          <cell r="C5">
            <v>7612950</v>
          </cell>
        </row>
        <row r="6">
          <cell r="A6">
            <v>34</v>
          </cell>
          <cell r="B6" t="str">
            <v>SWASTIKA KARMAKAR</v>
          </cell>
          <cell r="C6">
            <v>7612962</v>
          </cell>
        </row>
        <row r="7">
          <cell r="A7">
            <v>35</v>
          </cell>
          <cell r="B7" t="str">
            <v>SWATI PATHAK</v>
          </cell>
          <cell r="C7">
            <v>7612968</v>
          </cell>
        </row>
        <row r="8">
          <cell r="A8">
            <v>36</v>
          </cell>
          <cell r="B8" t="str">
            <v>TANBIR HOSSAIN</v>
          </cell>
          <cell r="C8">
            <v>7612975</v>
          </cell>
        </row>
        <row r="9">
          <cell r="A9">
            <v>37</v>
          </cell>
          <cell r="B9" t="str">
            <v>MINHAZ UDDIN MOLLA</v>
          </cell>
          <cell r="C9">
            <v>7622383</v>
          </cell>
        </row>
        <row r="10">
          <cell r="A10">
            <v>38</v>
          </cell>
          <cell r="B10" t="str">
            <v>RUPAN SAMANTA</v>
          </cell>
          <cell r="C10">
            <v>7644140</v>
          </cell>
        </row>
        <row r="11">
          <cell r="A11">
            <v>39</v>
          </cell>
          <cell r="B11" t="str">
            <v>SANIA PARVIN</v>
          </cell>
          <cell r="C11">
            <v>7644466</v>
          </cell>
        </row>
        <row r="12">
          <cell r="A12">
            <v>40</v>
          </cell>
          <cell r="B12" t="str">
            <v>SHAMIM MOLLA</v>
          </cell>
          <cell r="C12">
            <v>7645474</v>
          </cell>
        </row>
        <row r="13">
          <cell r="A13">
            <v>41</v>
          </cell>
          <cell r="B13" t="str">
            <v>PRITHWISH KAYAL</v>
          </cell>
          <cell r="C13">
            <v>7658191</v>
          </cell>
        </row>
        <row r="14">
          <cell r="A14">
            <v>42</v>
          </cell>
          <cell r="B14" t="str">
            <v>SOUVAGYA SARKAR</v>
          </cell>
          <cell r="C14">
            <v>7670856</v>
          </cell>
        </row>
        <row r="15">
          <cell r="A15">
            <v>43</v>
          </cell>
          <cell r="B15" t="str">
            <v>SRIJITA SANTRA</v>
          </cell>
          <cell r="C15">
            <v>7670944</v>
          </cell>
        </row>
        <row r="16">
          <cell r="A16">
            <v>44</v>
          </cell>
          <cell r="B16" t="str">
            <v>MD SARIF UDDIN SEKH</v>
          </cell>
          <cell r="C16">
            <v>7385385</v>
          </cell>
        </row>
        <row r="17">
          <cell r="A17">
            <v>45</v>
          </cell>
          <cell r="B17" t="str">
            <v>ANEEK MONDAL</v>
          </cell>
          <cell r="C17">
            <v>7588168</v>
          </cell>
        </row>
        <row r="18">
          <cell r="A18">
            <v>46</v>
          </cell>
          <cell r="B18" t="str">
            <v>ARIJIT ADAK</v>
          </cell>
          <cell r="C18">
            <v>7588568</v>
          </cell>
        </row>
        <row r="19">
          <cell r="A19">
            <v>47</v>
          </cell>
          <cell r="B19" t="str">
            <v>DEBASHIS KHALKHO</v>
          </cell>
          <cell r="C19">
            <v>7588720</v>
          </cell>
        </row>
        <row r="20">
          <cell r="A20">
            <v>48</v>
          </cell>
          <cell r="B20" t="str">
            <v>ESHAAN HALDER</v>
          </cell>
          <cell r="C20">
            <v>7589163</v>
          </cell>
        </row>
        <row r="21">
          <cell r="A21">
            <v>49</v>
          </cell>
          <cell r="B21" t="str">
            <v>GAURAV MAITY</v>
          </cell>
          <cell r="C21">
            <v>7589218</v>
          </cell>
        </row>
        <row r="22">
          <cell r="A22">
            <v>50</v>
          </cell>
          <cell r="B22" t="str">
            <v>JABER MONDAL</v>
          </cell>
          <cell r="C22">
            <v>7589262</v>
          </cell>
        </row>
        <row r="23">
          <cell r="A23">
            <v>51</v>
          </cell>
          <cell r="B23" t="str">
            <v>KRISH CHAUDHARY</v>
          </cell>
          <cell r="C23">
            <v>7591709</v>
          </cell>
        </row>
        <row r="24">
          <cell r="A24">
            <v>52</v>
          </cell>
          <cell r="B24" t="str">
            <v>MAHEK GOENKA</v>
          </cell>
          <cell r="C24">
            <v>7591766</v>
          </cell>
        </row>
        <row r="25">
          <cell r="A25">
            <v>53</v>
          </cell>
          <cell r="B25" t="str">
            <v>MAINAK DAS</v>
          </cell>
          <cell r="C25">
            <v>7591801</v>
          </cell>
        </row>
        <row r="26">
          <cell r="A26">
            <v>54</v>
          </cell>
          <cell r="B26" t="str">
            <v>MD MAHFUJ JAMADER</v>
          </cell>
          <cell r="C26">
            <v>7591897</v>
          </cell>
        </row>
        <row r="27">
          <cell r="A27">
            <v>55</v>
          </cell>
          <cell r="B27" t="str">
            <v>RAJDEEP SARDAR</v>
          </cell>
          <cell r="C27">
            <v>7595215</v>
          </cell>
        </row>
        <row r="28">
          <cell r="A28">
            <v>56</v>
          </cell>
          <cell r="B28" t="str">
            <v>SAHIL MONDAL</v>
          </cell>
          <cell r="C28">
            <v>7599015</v>
          </cell>
        </row>
        <row r="29">
          <cell r="A29">
            <v>57</v>
          </cell>
          <cell r="B29" t="str">
            <v>SANGHITA ROY</v>
          </cell>
          <cell r="C29">
            <v>7599165</v>
          </cell>
        </row>
        <row r="30">
          <cell r="A30">
            <v>58</v>
          </cell>
          <cell r="B30" t="str">
            <v>ANUSKA SINHA</v>
          </cell>
          <cell r="C30">
            <v>7599392</v>
          </cell>
        </row>
        <row r="31">
          <cell r="A31">
            <v>59</v>
          </cell>
          <cell r="B31" t="str">
            <v>SHUV HARSH THAKUR</v>
          </cell>
          <cell r="C31">
            <v>7611310</v>
          </cell>
        </row>
        <row r="32">
          <cell r="A32">
            <v>60</v>
          </cell>
          <cell r="B32" t="str">
            <v>SIDDHARTH MAITY</v>
          </cell>
          <cell r="C32">
            <v>7611318</v>
          </cell>
        </row>
      </sheetData>
      <sheetData sheetId="4"/>
      <sheetData sheetId="5"/>
      <sheetData sheetId="6">
        <row r="3">
          <cell r="A3">
            <v>61</v>
          </cell>
          <cell r="B3" t="str">
            <v>SHAIKH TANBEER ANJUM</v>
          </cell>
          <cell r="C3">
            <v>7611973</v>
          </cell>
        </row>
        <row r="4">
          <cell r="A4">
            <v>62</v>
          </cell>
          <cell r="B4" t="str">
            <v>SWARNADIP DUTTA</v>
          </cell>
          <cell r="C4">
            <v>7612954</v>
          </cell>
        </row>
        <row r="5">
          <cell r="A5">
            <v>63</v>
          </cell>
          <cell r="B5" t="str">
            <v>TAPISNU BOSE</v>
          </cell>
          <cell r="C5">
            <v>7613224</v>
          </cell>
        </row>
        <row r="6">
          <cell r="A6">
            <v>64</v>
          </cell>
          <cell r="B6" t="str">
            <v>SRIJITA CHATTERJEE</v>
          </cell>
          <cell r="C6">
            <v>7345012</v>
          </cell>
        </row>
        <row r="7">
          <cell r="A7">
            <v>65</v>
          </cell>
          <cell r="B7" t="str">
            <v>AKSHA RAHAMAN MOLLA</v>
          </cell>
          <cell r="C7">
            <v>7587882</v>
          </cell>
        </row>
        <row r="8">
          <cell r="A8">
            <v>66</v>
          </cell>
          <cell r="B8" t="str">
            <v>AMARTYA HOSSAIN</v>
          </cell>
          <cell r="C8">
            <v>7587908</v>
          </cell>
        </row>
        <row r="9">
          <cell r="A9">
            <v>67</v>
          </cell>
          <cell r="B9" t="str">
            <v>ANURAG HALDER</v>
          </cell>
          <cell r="C9">
            <v>7588466</v>
          </cell>
        </row>
        <row r="10">
          <cell r="A10">
            <v>68</v>
          </cell>
          <cell r="B10" t="str">
            <v>ARGHYA GHOSH</v>
          </cell>
          <cell r="C10">
            <v>7588553</v>
          </cell>
        </row>
        <row r="11">
          <cell r="A11">
            <v>69</v>
          </cell>
          <cell r="B11" t="str">
            <v>DIVYA MUKHERJEE</v>
          </cell>
          <cell r="C11">
            <v>7589135</v>
          </cell>
        </row>
        <row r="12">
          <cell r="A12">
            <v>70</v>
          </cell>
          <cell r="B12" t="str">
            <v>KOYENA MAJUMDER</v>
          </cell>
          <cell r="C12">
            <v>7591690</v>
          </cell>
        </row>
        <row r="13">
          <cell r="A13">
            <v>71</v>
          </cell>
          <cell r="B13" t="str">
            <v>MAHEK SULTANA MISTRY</v>
          </cell>
          <cell r="C13">
            <v>7591786</v>
          </cell>
        </row>
        <row r="14">
          <cell r="A14">
            <v>72</v>
          </cell>
          <cell r="B14" t="str">
            <v>MD MEHETAB ISLAM</v>
          </cell>
          <cell r="C14">
            <v>7591922</v>
          </cell>
        </row>
        <row r="15">
          <cell r="A15">
            <v>73</v>
          </cell>
          <cell r="B15" t="str">
            <v>PARAG GHOSH</v>
          </cell>
          <cell r="C15">
            <v>7592125</v>
          </cell>
        </row>
        <row r="16">
          <cell r="A16">
            <v>74</v>
          </cell>
          <cell r="B16" t="str">
            <v>PRAMILA DAS</v>
          </cell>
          <cell r="C16">
            <v>7594605</v>
          </cell>
        </row>
        <row r="17">
          <cell r="A17">
            <v>75</v>
          </cell>
          <cell r="B17" t="str">
            <v>PRITI MANDAL</v>
          </cell>
          <cell r="C17">
            <v>7594998</v>
          </cell>
        </row>
        <row r="18">
          <cell r="A18">
            <v>76</v>
          </cell>
          <cell r="B18" t="str">
            <v>ADRIYA CHAKRABORTY</v>
          </cell>
          <cell r="C18">
            <v>7598967</v>
          </cell>
        </row>
        <row r="19">
          <cell r="A19">
            <v>77</v>
          </cell>
          <cell r="B19" t="str">
            <v>SHINJAN GHOSAL</v>
          </cell>
          <cell r="C19">
            <v>7599688</v>
          </cell>
        </row>
        <row r="20">
          <cell r="A20">
            <v>78</v>
          </cell>
          <cell r="B20" t="str">
            <v>SINTHIYA PARBIN MOLLA</v>
          </cell>
          <cell r="C20">
            <v>7611327</v>
          </cell>
        </row>
        <row r="21">
          <cell r="A21">
            <v>79</v>
          </cell>
          <cell r="B21" t="str">
            <v>SOUMITA MONDAL</v>
          </cell>
          <cell r="C21">
            <v>7612699</v>
          </cell>
        </row>
        <row r="22">
          <cell r="A22">
            <v>80</v>
          </cell>
          <cell r="B22" t="str">
            <v>TIASHA SAMANTA</v>
          </cell>
          <cell r="C22">
            <v>7613291</v>
          </cell>
        </row>
        <row r="23">
          <cell r="A23">
            <v>81</v>
          </cell>
          <cell r="B23" t="str">
            <v>DEBARATI DAS</v>
          </cell>
          <cell r="C23">
            <v>7624911</v>
          </cell>
        </row>
        <row r="24">
          <cell r="A24">
            <v>82</v>
          </cell>
          <cell r="B24" t="str">
            <v>CHIRANTAN KAPAT</v>
          </cell>
          <cell r="C24">
            <v>8390717</v>
          </cell>
        </row>
        <row r="25">
          <cell r="A25">
            <v>83</v>
          </cell>
          <cell r="B25" t="str">
            <v>SAYAN KUMAR MONDAL</v>
          </cell>
          <cell r="C25">
            <v>8390718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68"/>
  <sheetViews>
    <sheetView zoomScale="120" zoomScaleNormal="120" workbookViewId="0">
      <selection activeCell="K5" sqref="K5"/>
    </sheetView>
  </sheetViews>
  <sheetFormatPr defaultColWidth="8.85546875" defaultRowHeight="13.5" customHeight="1"/>
  <cols>
    <col min="1" max="1" width="5.85546875" style="4" bestFit="1" customWidth="1"/>
    <col min="2" max="2" width="26.5703125" style="35" customWidth="1"/>
    <col min="3" max="3" width="8.5703125" style="35" bestFit="1" customWidth="1"/>
    <col min="4" max="4" width="4.42578125" style="35" bestFit="1" customWidth="1"/>
    <col min="5" max="5" width="4.85546875" style="35" bestFit="1" customWidth="1"/>
    <col min="6" max="6" width="5.42578125" style="35" bestFit="1" customWidth="1"/>
    <col min="7" max="7" width="5.85546875" style="35" bestFit="1" customWidth="1"/>
    <col min="8" max="8" width="4.5703125" style="35" bestFit="1" customWidth="1"/>
    <col min="9" max="9" width="5.7109375" style="35" customWidth="1"/>
    <col min="10" max="10" width="3.5703125" style="35" bestFit="1" customWidth="1"/>
    <col min="11" max="11" width="5.7109375" style="35" customWidth="1"/>
    <col min="12" max="13" width="6.28515625" style="35" bestFit="1" customWidth="1"/>
    <col min="14" max="14" width="3.7109375" style="4" customWidth="1"/>
    <col min="15" max="15" width="3.7109375" style="35" customWidth="1"/>
    <col min="16" max="16" width="23.7109375" style="4" customWidth="1"/>
    <col min="17" max="17" width="9.140625" style="35" customWidth="1"/>
    <col min="18" max="18" width="3.7109375" style="4" customWidth="1"/>
    <col min="19" max="19" width="23.7109375" style="4" customWidth="1"/>
    <col min="20" max="20" width="9.140625" style="35" customWidth="1"/>
    <col min="21" max="21" width="3.7109375" style="4" customWidth="1"/>
    <col min="22" max="22" width="3.7109375" style="35" customWidth="1"/>
    <col min="23" max="23" width="3.7109375" style="4" customWidth="1"/>
    <col min="24" max="25" width="4.28515625" style="4" customWidth="1"/>
    <col min="26" max="28" width="4.28515625" style="35" customWidth="1"/>
    <col min="29" max="29" width="4.28515625" style="4" customWidth="1"/>
    <col min="30" max="48" width="4.28515625" style="35" customWidth="1"/>
    <col min="49" max="49" width="8.85546875" style="35"/>
    <col min="50" max="50" width="32.85546875" style="35" customWidth="1"/>
    <col min="51" max="16384" width="8.85546875" style="35"/>
  </cols>
  <sheetData>
    <row r="1" spans="1:54" ht="24.95" customHeight="1">
      <c r="A1" s="81" t="s">
        <v>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  <c r="N1" s="23"/>
      <c r="O1" s="23"/>
      <c r="P1" s="90" t="s">
        <v>32</v>
      </c>
      <c r="Q1" s="90"/>
      <c r="R1" s="90"/>
      <c r="S1" s="90"/>
      <c r="T1" s="90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4"/>
    </row>
    <row r="2" spans="1:54" ht="24.95" customHeight="1">
      <c r="A2" s="84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  <c r="N2" s="19"/>
      <c r="O2" s="19"/>
      <c r="P2" s="90"/>
      <c r="Q2" s="90"/>
      <c r="R2" s="90"/>
      <c r="S2" s="90"/>
      <c r="T2" s="90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</row>
    <row r="3" spans="1:54" ht="12.75" customHeight="1">
      <c r="A3" s="56" t="s">
        <v>34</v>
      </c>
      <c r="B3" s="32" t="s">
        <v>0</v>
      </c>
      <c r="C3" s="32" t="s">
        <v>1</v>
      </c>
      <c r="D3" s="32" t="s">
        <v>16</v>
      </c>
      <c r="E3" s="32" t="s">
        <v>17</v>
      </c>
      <c r="F3" s="32" t="s">
        <v>18</v>
      </c>
      <c r="G3" s="32" t="s">
        <v>2</v>
      </c>
      <c r="H3" s="32" t="s">
        <v>4</v>
      </c>
      <c r="I3" s="32" t="s">
        <v>27</v>
      </c>
      <c r="J3" s="32" t="s">
        <v>5</v>
      </c>
      <c r="K3" s="32" t="s">
        <v>6</v>
      </c>
      <c r="L3" s="32" t="s">
        <v>14</v>
      </c>
      <c r="M3" s="92" t="s">
        <v>15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X3" s="21"/>
    </row>
    <row r="4" spans="1:54" ht="12.95" customHeight="1">
      <c r="A4" s="73">
        <f>'[1]Table 1'!A6</f>
        <v>4</v>
      </c>
      <c r="B4" s="74" t="str">
        <f>'[1]Table 1'!B6</f>
        <v>ANJALI RAY</v>
      </c>
      <c r="C4" s="73">
        <f>'[1]Table 1'!C6</f>
        <v>7588227</v>
      </c>
      <c r="D4" s="7">
        <v>98</v>
      </c>
      <c r="E4" s="7"/>
      <c r="F4" s="7">
        <v>85</v>
      </c>
      <c r="G4" s="8">
        <v>99</v>
      </c>
      <c r="H4" s="8">
        <v>96</v>
      </c>
      <c r="I4" s="7">
        <v>97</v>
      </c>
      <c r="J4" s="7"/>
      <c r="K4" s="7">
        <v>100</v>
      </c>
      <c r="L4" s="8">
        <f>D4+SUM(LARGE(E4:K4,{1,2,3}))</f>
        <v>394</v>
      </c>
      <c r="M4" s="61">
        <f t="shared" ref="M4:M46" si="0">L4/4</f>
        <v>98.5</v>
      </c>
      <c r="N4" s="13"/>
      <c r="O4" s="13"/>
      <c r="P4" s="87" t="s">
        <v>35</v>
      </c>
      <c r="Q4" s="87"/>
      <c r="R4" s="35"/>
      <c r="S4" s="87" t="s">
        <v>36</v>
      </c>
      <c r="T4" s="87"/>
      <c r="U4" s="13"/>
      <c r="V4" s="13"/>
      <c r="W4" s="14"/>
      <c r="X4" s="13"/>
      <c r="Y4" s="13"/>
      <c r="Z4" s="13"/>
      <c r="AA4" s="13"/>
      <c r="AB4" s="14"/>
      <c r="AC4" s="13"/>
      <c r="AD4" s="13"/>
      <c r="AE4" s="13"/>
      <c r="AF4" s="13"/>
      <c r="AG4" s="14"/>
      <c r="AH4" s="13"/>
      <c r="AI4" s="13"/>
      <c r="AJ4" s="13"/>
      <c r="AK4" s="13"/>
      <c r="AL4" s="14"/>
      <c r="AM4" s="13"/>
      <c r="AN4" s="13"/>
      <c r="AO4" s="13"/>
      <c r="AP4" s="13"/>
      <c r="AQ4" s="14"/>
      <c r="AR4" s="13"/>
      <c r="AS4" s="13"/>
      <c r="AT4" s="13"/>
      <c r="AU4" s="13"/>
      <c r="AV4" s="14"/>
      <c r="AW4" s="6"/>
      <c r="AX4" s="22"/>
      <c r="AY4" s="13"/>
      <c r="AZ4" s="13"/>
      <c r="BB4" s="4"/>
    </row>
    <row r="5" spans="1:54" ht="12.95" customHeight="1">
      <c r="A5" s="73">
        <f>'[1]Table 4'!A9</f>
        <v>37</v>
      </c>
      <c r="B5" s="74" t="str">
        <f>'[1]Table 4'!B9</f>
        <v>MINHAZ UDDIN MOLLA</v>
      </c>
      <c r="C5" s="73">
        <f>'[1]Table 4'!C9</f>
        <v>7622383</v>
      </c>
      <c r="D5" s="7">
        <v>97</v>
      </c>
      <c r="E5" s="7">
        <v>94</v>
      </c>
      <c r="F5" s="7"/>
      <c r="G5" s="8">
        <v>98</v>
      </c>
      <c r="H5" s="8">
        <v>95</v>
      </c>
      <c r="I5" s="7">
        <v>94</v>
      </c>
      <c r="J5" s="7">
        <v>97</v>
      </c>
      <c r="K5" s="7"/>
      <c r="L5" s="8">
        <f>D5+SUM(LARGE(E5:K5,{1,2,3}))</f>
        <v>387</v>
      </c>
      <c r="M5" s="61">
        <f t="shared" si="0"/>
        <v>96.75</v>
      </c>
      <c r="N5" s="2"/>
      <c r="O5" s="2"/>
      <c r="P5" s="53" t="s">
        <v>19</v>
      </c>
      <c r="Q5" s="55">
        <f>MAX(D4:D46)</f>
        <v>100</v>
      </c>
      <c r="R5" s="35"/>
      <c r="S5" s="53" t="s">
        <v>19</v>
      </c>
      <c r="T5" s="55">
        <f>MAX(H4:H46)</f>
        <v>96</v>
      </c>
      <c r="V5" s="13"/>
      <c r="W5" s="14"/>
      <c r="Z5" s="13"/>
      <c r="AA5" s="13"/>
      <c r="AB5" s="14"/>
      <c r="AC5" s="16"/>
      <c r="AD5" s="16"/>
      <c r="AE5" s="16"/>
      <c r="AF5" s="13"/>
      <c r="AG5" s="14"/>
      <c r="AH5" s="4"/>
      <c r="AI5" s="4"/>
      <c r="AJ5" s="4"/>
      <c r="AK5" s="13"/>
      <c r="AL5" s="14"/>
      <c r="AM5" s="4"/>
      <c r="AN5" s="4"/>
      <c r="AO5" s="4"/>
      <c r="AP5" s="13"/>
      <c r="AQ5" s="14"/>
      <c r="AR5" s="4"/>
      <c r="AS5" s="4"/>
      <c r="AT5" s="4"/>
      <c r="AU5" s="12"/>
      <c r="AV5" s="14"/>
      <c r="AW5" s="5"/>
      <c r="AX5" s="30"/>
      <c r="AY5" s="16"/>
      <c r="AZ5" s="16"/>
      <c r="BB5" s="4"/>
    </row>
    <row r="6" spans="1:54" ht="12.95" customHeight="1">
      <c r="A6" s="73">
        <f>'[1]Table 1'!A29</f>
        <v>27</v>
      </c>
      <c r="B6" s="74" t="str">
        <f>'[1]Table 1'!B29</f>
        <v>SNEHA MAL</v>
      </c>
      <c r="C6" s="73">
        <f>'[1]Table 1'!C29</f>
        <v>7612059</v>
      </c>
      <c r="D6" s="7">
        <v>100</v>
      </c>
      <c r="E6" s="7"/>
      <c r="F6" s="7">
        <v>91</v>
      </c>
      <c r="G6" s="8">
        <v>79</v>
      </c>
      <c r="H6" s="8">
        <v>71</v>
      </c>
      <c r="I6" s="7">
        <v>91</v>
      </c>
      <c r="J6" s="7">
        <v>99</v>
      </c>
      <c r="K6" s="7"/>
      <c r="L6" s="8">
        <f>D6+SUM(LARGE(E6:K6,{1,2,3}))</f>
        <v>381</v>
      </c>
      <c r="M6" s="61">
        <f t="shared" si="0"/>
        <v>95.25</v>
      </c>
      <c r="N6" s="13"/>
      <c r="O6" s="2"/>
      <c r="P6" s="53" t="s">
        <v>20</v>
      </c>
      <c r="Q6" s="53">
        <f>COUNTIFS(D4:D46,"&gt;90")</f>
        <v>26</v>
      </c>
      <c r="R6" s="35"/>
      <c r="S6" s="53" t="s">
        <v>20</v>
      </c>
      <c r="T6" s="53">
        <f>COUNTIFS(H4:H46,"&gt;90")</f>
        <v>10</v>
      </c>
      <c r="V6" s="13"/>
      <c r="W6" s="14"/>
      <c r="Z6" s="13"/>
      <c r="AA6" s="13"/>
      <c r="AB6" s="14"/>
      <c r="AC6" s="16"/>
      <c r="AD6" s="16"/>
      <c r="AE6" s="16"/>
      <c r="AF6" s="13"/>
      <c r="AG6" s="14"/>
      <c r="AH6" s="4"/>
      <c r="AI6" s="4"/>
      <c r="AJ6" s="4"/>
      <c r="AK6" s="13"/>
      <c r="AL6" s="14"/>
      <c r="AM6" s="4"/>
      <c r="AN6" s="4"/>
      <c r="AO6" s="4"/>
      <c r="AP6" s="13"/>
      <c r="AQ6" s="14"/>
      <c r="AR6" s="4"/>
      <c r="AS6" s="4"/>
      <c r="AT6" s="4"/>
      <c r="AU6" s="12"/>
      <c r="AV6" s="14"/>
      <c r="AW6" s="5"/>
      <c r="AX6" s="30"/>
      <c r="AY6" s="16"/>
      <c r="AZ6" s="16"/>
      <c r="BB6" s="4"/>
    </row>
    <row r="7" spans="1:54" ht="12.95" customHeight="1">
      <c r="A7" s="73">
        <f>'[1]Table 1'!A22</f>
        <v>20</v>
      </c>
      <c r="B7" s="74" t="str">
        <f>'[1]Table 1'!B22</f>
        <v>ROUNAK MANDAL</v>
      </c>
      <c r="C7" s="73">
        <f>'[1]Table 1'!C22</f>
        <v>7598969</v>
      </c>
      <c r="D7" s="7">
        <v>92</v>
      </c>
      <c r="E7" s="7"/>
      <c r="F7" s="7">
        <v>86</v>
      </c>
      <c r="G7" s="8">
        <v>95</v>
      </c>
      <c r="H7" s="8">
        <v>95</v>
      </c>
      <c r="I7" s="7">
        <v>91</v>
      </c>
      <c r="J7" s="7">
        <v>98</v>
      </c>
      <c r="K7" s="7"/>
      <c r="L7" s="8">
        <f>D7+SUM(LARGE(E7:K7,{1,2,3}))</f>
        <v>380</v>
      </c>
      <c r="M7" s="61">
        <f t="shared" si="0"/>
        <v>95</v>
      </c>
      <c r="N7" s="2"/>
      <c r="O7" s="2"/>
      <c r="P7" s="53" t="s">
        <v>21</v>
      </c>
      <c r="Q7" s="53">
        <f>COUNTIFS(D4:D46,"&gt;80",D4:D46,"&lt;=90")</f>
        <v>15</v>
      </c>
      <c r="R7" s="35"/>
      <c r="S7" s="53" t="s">
        <v>21</v>
      </c>
      <c r="T7" s="53">
        <f>COUNTIFS(H4:H46,"&gt;80",H4:H46,"&lt;=90")</f>
        <v>13</v>
      </c>
      <c r="V7" s="13"/>
      <c r="W7" s="14"/>
      <c r="Z7" s="13"/>
      <c r="AA7" s="13"/>
      <c r="AB7" s="16"/>
      <c r="AC7" s="16"/>
      <c r="AD7" s="16"/>
      <c r="AE7" s="13"/>
      <c r="AF7" s="14"/>
      <c r="AG7" s="4"/>
      <c r="AH7" s="4"/>
      <c r="AI7" s="4"/>
      <c r="AJ7" s="13"/>
      <c r="AK7" s="14"/>
      <c r="AL7" s="4"/>
      <c r="AM7" s="4"/>
      <c r="AN7" s="4"/>
      <c r="AO7" s="13"/>
      <c r="AP7" s="14"/>
      <c r="AQ7" s="4"/>
      <c r="AR7" s="4"/>
      <c r="AS7" s="4"/>
      <c r="AT7" s="12"/>
      <c r="AU7" s="14"/>
      <c r="AV7" s="5"/>
      <c r="AW7" s="30"/>
      <c r="AX7" s="16"/>
      <c r="AY7" s="16"/>
      <c r="BA7" s="4"/>
    </row>
    <row r="8" spans="1:54" ht="12.95" customHeight="1">
      <c r="A8" s="73">
        <f>'[1]Table 4'!A6</f>
        <v>34</v>
      </c>
      <c r="B8" s="74" t="str">
        <f>'[1]Table 4'!B6</f>
        <v>SWASTIKA KARMAKAR</v>
      </c>
      <c r="C8" s="73">
        <f>'[1]Table 4'!C6</f>
        <v>7612962</v>
      </c>
      <c r="D8" s="7">
        <v>93</v>
      </c>
      <c r="E8" s="7">
        <v>93</v>
      </c>
      <c r="F8" s="7"/>
      <c r="G8" s="8">
        <v>90</v>
      </c>
      <c r="H8" s="8">
        <v>95</v>
      </c>
      <c r="I8" s="7">
        <v>94</v>
      </c>
      <c r="J8" s="7">
        <v>97</v>
      </c>
      <c r="K8" s="7"/>
      <c r="L8" s="8">
        <f>D8+SUM(LARGE(E8:K8,{1,2,3}))</f>
        <v>379</v>
      </c>
      <c r="M8" s="61">
        <f t="shared" si="0"/>
        <v>94.75</v>
      </c>
      <c r="N8" s="13"/>
      <c r="O8" s="2"/>
      <c r="P8" s="53" t="s">
        <v>22</v>
      </c>
      <c r="Q8" s="53">
        <f>COUNTIFS(D4:D46,"&gt;70",D4:D46,"&lt;=80")</f>
        <v>2</v>
      </c>
      <c r="R8" s="35"/>
      <c r="S8" s="53" t="s">
        <v>22</v>
      </c>
      <c r="T8" s="53">
        <f>COUNTIFS(H4:H46,"&gt;70",H4:H46,"&lt;=80")</f>
        <v>12</v>
      </c>
      <c r="V8" s="13"/>
      <c r="W8" s="14"/>
      <c r="Z8" s="13"/>
      <c r="AA8" s="13"/>
      <c r="AB8" s="14"/>
      <c r="AC8" s="16"/>
      <c r="AD8" s="16"/>
      <c r="AE8" s="16"/>
      <c r="AF8" s="13"/>
      <c r="AG8" s="14"/>
      <c r="AH8" s="4"/>
      <c r="AI8" s="4"/>
      <c r="AJ8" s="4"/>
      <c r="AK8" s="13"/>
      <c r="AL8" s="14"/>
      <c r="AM8" s="4"/>
      <c r="AN8" s="4"/>
      <c r="AO8" s="4"/>
      <c r="AP8" s="13"/>
      <c r="AQ8" s="14"/>
      <c r="AR8" s="4"/>
      <c r="AS8" s="4"/>
      <c r="AT8" s="4"/>
      <c r="AU8" s="12"/>
      <c r="AV8" s="14"/>
      <c r="AW8" s="5"/>
      <c r="AX8" s="30"/>
      <c r="AY8" s="16"/>
      <c r="AZ8" s="16"/>
      <c r="BB8" s="4"/>
    </row>
    <row r="9" spans="1:54" ht="12.95" customHeight="1">
      <c r="A9" s="57">
        <f>'[1]Table 4'!A15</f>
        <v>43</v>
      </c>
      <c r="B9" s="36" t="str">
        <f>'[1]Table 4'!B15</f>
        <v>SRIJITA SANTRA</v>
      </c>
      <c r="C9" s="51">
        <f>'[1]Table 4'!C15</f>
        <v>7670944</v>
      </c>
      <c r="D9" s="7">
        <v>92</v>
      </c>
      <c r="E9" s="7">
        <v>94</v>
      </c>
      <c r="F9" s="7"/>
      <c r="G9" s="8">
        <v>98</v>
      </c>
      <c r="H9" s="8">
        <v>81</v>
      </c>
      <c r="I9" s="7">
        <v>90</v>
      </c>
      <c r="J9" s="7"/>
      <c r="K9" s="7">
        <v>95</v>
      </c>
      <c r="L9" s="8">
        <f>D9+SUM(LARGE(E9:K9,{1,2,3}))</f>
        <v>379</v>
      </c>
      <c r="M9" s="61">
        <f t="shared" si="0"/>
        <v>94.75</v>
      </c>
      <c r="N9" s="2"/>
      <c r="O9" s="2"/>
      <c r="P9" s="53" t="s">
        <v>23</v>
      </c>
      <c r="Q9" s="53">
        <f>COUNTIFS(D4:D46,"&gt;60",D4:D46,"&lt;=70")</f>
        <v>0</v>
      </c>
      <c r="R9" s="35"/>
      <c r="S9" s="53" t="s">
        <v>23</v>
      </c>
      <c r="T9" s="53">
        <f>COUNTIFS(H4:H46,"&gt;60",H4:H46,"&lt;=70")</f>
        <v>5</v>
      </c>
      <c r="V9" s="13"/>
      <c r="W9" s="14"/>
      <c r="Z9" s="13"/>
      <c r="AA9" s="13"/>
      <c r="AB9" s="14"/>
      <c r="AC9" s="16"/>
      <c r="AD9" s="16"/>
      <c r="AE9" s="16"/>
      <c r="AF9" s="13"/>
      <c r="AG9" s="14"/>
      <c r="AH9" s="4"/>
      <c r="AI9" s="4"/>
      <c r="AJ9" s="4"/>
      <c r="AK9" s="13"/>
      <c r="AL9" s="14"/>
      <c r="AM9" s="4"/>
      <c r="AN9" s="4"/>
      <c r="AO9" s="4"/>
      <c r="AP9" s="13"/>
      <c r="AQ9" s="14"/>
      <c r="AR9" s="4"/>
      <c r="AS9" s="4"/>
      <c r="AT9" s="4"/>
      <c r="AU9" s="13"/>
      <c r="AV9" s="14"/>
      <c r="AW9" s="5"/>
      <c r="AX9" s="30"/>
      <c r="AY9" s="16"/>
      <c r="AZ9" s="16"/>
      <c r="BB9" s="4"/>
    </row>
    <row r="10" spans="1:54" ht="12.95" customHeight="1">
      <c r="A10" s="73">
        <f>'[1]Table 1'!A18</f>
        <v>16</v>
      </c>
      <c r="B10" s="74" t="str">
        <f>'[1]Table 1'!B18</f>
        <v>POULOMI DUTTA</v>
      </c>
      <c r="C10" s="73">
        <f>'[1]Table 1'!C18</f>
        <v>7594661</v>
      </c>
      <c r="D10" s="7">
        <v>92</v>
      </c>
      <c r="E10" s="7">
        <v>93</v>
      </c>
      <c r="F10" s="7"/>
      <c r="G10" s="8">
        <v>94</v>
      </c>
      <c r="H10" s="8">
        <v>92</v>
      </c>
      <c r="I10" s="7">
        <v>91</v>
      </c>
      <c r="J10" s="7"/>
      <c r="K10" s="7">
        <v>93</v>
      </c>
      <c r="L10" s="8">
        <f>D10+SUM(LARGE(E10:K10,{1,2,3}))</f>
        <v>372</v>
      </c>
      <c r="M10" s="61">
        <f t="shared" si="0"/>
        <v>93</v>
      </c>
      <c r="N10" s="13"/>
      <c r="O10" s="2"/>
      <c r="P10" s="53" t="s">
        <v>24</v>
      </c>
      <c r="Q10" s="53">
        <f>COUNTIFS(D4:D46,"&lt;=60")</f>
        <v>0</v>
      </c>
      <c r="R10" s="35"/>
      <c r="S10" s="53" t="s">
        <v>24</v>
      </c>
      <c r="T10" s="53">
        <f>COUNTIFS(H4:H46,"&lt;=60")</f>
        <v>3</v>
      </c>
      <c r="V10" s="13"/>
      <c r="W10" s="14"/>
      <c r="Z10" s="13"/>
      <c r="AA10" s="13"/>
      <c r="AB10" s="14"/>
      <c r="AC10" s="16"/>
      <c r="AD10" s="16"/>
      <c r="AE10" s="16"/>
      <c r="AF10" s="13"/>
      <c r="AG10" s="14"/>
      <c r="AH10" s="4"/>
      <c r="AI10" s="4"/>
      <c r="AJ10" s="4"/>
      <c r="AK10" s="13"/>
      <c r="AL10" s="14"/>
      <c r="AM10" s="4"/>
      <c r="AN10" s="4"/>
      <c r="AO10" s="4"/>
      <c r="AP10" s="13"/>
      <c r="AQ10" s="14"/>
      <c r="AR10" s="4"/>
      <c r="AS10" s="4"/>
      <c r="AT10" s="4"/>
      <c r="AU10" s="13"/>
      <c r="AV10" s="14"/>
      <c r="AW10" s="5"/>
      <c r="AX10" s="30"/>
      <c r="AY10" s="16"/>
      <c r="AZ10" s="16"/>
      <c r="BB10" s="4"/>
    </row>
    <row r="11" spans="1:54" ht="12.95" customHeight="1">
      <c r="A11" s="73">
        <f>'[1]Table 1'!A24</f>
        <v>22</v>
      </c>
      <c r="B11" s="74" t="str">
        <f>'[1]Table 1'!B24</f>
        <v>SAMADRITA MULLICK</v>
      </c>
      <c r="C11" s="73">
        <f>'[1]Table 1'!C24</f>
        <v>7599075</v>
      </c>
      <c r="D11" s="7">
        <v>96</v>
      </c>
      <c r="E11" s="7">
        <v>94</v>
      </c>
      <c r="F11" s="7"/>
      <c r="G11" s="8">
        <v>90</v>
      </c>
      <c r="H11" s="8">
        <v>75</v>
      </c>
      <c r="I11" s="7">
        <v>82</v>
      </c>
      <c r="J11" s="7">
        <v>92</v>
      </c>
      <c r="K11" s="7"/>
      <c r="L11" s="8">
        <f>D11+SUM(LARGE(E11:K11,{1,2,3}))</f>
        <v>372</v>
      </c>
      <c r="M11" s="61">
        <f t="shared" si="0"/>
        <v>93</v>
      </c>
      <c r="N11" s="2"/>
      <c r="O11" s="2"/>
      <c r="P11" s="35"/>
      <c r="R11" s="35"/>
      <c r="S11" s="35"/>
      <c r="V11" s="13"/>
      <c r="W11" s="14"/>
      <c r="Z11" s="13"/>
      <c r="AA11" s="13"/>
      <c r="AB11" s="14"/>
      <c r="AC11" s="16"/>
      <c r="AD11" s="16"/>
      <c r="AE11" s="16"/>
      <c r="AF11" s="13"/>
      <c r="AG11" s="14"/>
      <c r="AH11" s="4"/>
      <c r="AI11" s="4"/>
      <c r="AJ11" s="4"/>
      <c r="AK11" s="13"/>
      <c r="AL11" s="14"/>
      <c r="AM11" s="4"/>
      <c r="AN11" s="4"/>
      <c r="AO11" s="4"/>
      <c r="AP11" s="13"/>
      <c r="AQ11" s="14"/>
      <c r="AR11" s="4"/>
      <c r="AS11" s="4"/>
      <c r="AT11" s="4"/>
      <c r="AU11" s="13"/>
      <c r="AV11" s="14"/>
      <c r="AW11" s="5"/>
      <c r="AX11" s="30"/>
      <c r="AY11" s="16"/>
      <c r="AZ11" s="16"/>
      <c r="BB11" s="4"/>
    </row>
    <row r="12" spans="1:54" ht="12.95" customHeight="1">
      <c r="A12" s="73">
        <f>'[1]Table 1'!A32</f>
        <v>30</v>
      </c>
      <c r="B12" s="74" t="str">
        <f>'[1]Table 1'!B32</f>
        <v>SRIJITA SADHUKHAN</v>
      </c>
      <c r="C12" s="73">
        <f>'[1]Table 1'!C32</f>
        <v>7612775</v>
      </c>
      <c r="D12" s="10">
        <v>95</v>
      </c>
      <c r="E12" s="10">
        <v>92</v>
      </c>
      <c r="F12" s="10"/>
      <c r="G12" s="8">
        <v>89</v>
      </c>
      <c r="H12" s="8">
        <v>86</v>
      </c>
      <c r="I12" s="10">
        <v>93</v>
      </c>
      <c r="J12" s="10"/>
      <c r="K12" s="10">
        <v>92</v>
      </c>
      <c r="L12" s="8">
        <f>D12+SUM(LARGE(E12:K12,{1,2,3}))</f>
        <v>372</v>
      </c>
      <c r="M12" s="61">
        <f t="shared" si="0"/>
        <v>93</v>
      </c>
      <c r="N12" s="13"/>
      <c r="O12" s="2"/>
      <c r="P12" s="87" t="s">
        <v>56</v>
      </c>
      <c r="Q12" s="87"/>
      <c r="R12" s="35"/>
      <c r="S12" s="87" t="s">
        <v>37</v>
      </c>
      <c r="T12" s="87"/>
      <c r="V12" s="13"/>
      <c r="W12" s="14"/>
      <c r="Z12" s="13"/>
      <c r="AA12" s="13"/>
      <c r="AB12" s="14"/>
      <c r="AC12" s="16"/>
      <c r="AD12" s="16"/>
      <c r="AE12" s="16"/>
      <c r="AF12" s="13"/>
      <c r="AG12" s="14"/>
      <c r="AH12" s="4"/>
      <c r="AI12" s="4"/>
      <c r="AJ12" s="4"/>
      <c r="AK12" s="13"/>
      <c r="AL12" s="14"/>
      <c r="AM12" s="4"/>
      <c r="AN12" s="4"/>
      <c r="AO12" s="4"/>
      <c r="AP12" s="13"/>
      <c r="AQ12" s="14"/>
      <c r="AR12" s="4"/>
      <c r="AS12" s="4"/>
      <c r="AT12" s="4"/>
      <c r="AU12" s="13"/>
      <c r="AV12" s="14"/>
      <c r="AW12" s="5"/>
      <c r="AX12" s="30"/>
      <c r="AY12" s="16"/>
      <c r="AZ12" s="16"/>
      <c r="BB12" s="4"/>
    </row>
    <row r="13" spans="1:54" ht="12.95" customHeight="1">
      <c r="A13" s="73">
        <f>'[1]Table 1'!A5</f>
        <v>3</v>
      </c>
      <c r="B13" s="74" t="str">
        <f>'[1]Table 1'!B5</f>
        <v>DIYA NARU</v>
      </c>
      <c r="C13" s="73">
        <f>'[1]Table 1'!C5</f>
        <v>7588036</v>
      </c>
      <c r="D13" s="7">
        <v>91</v>
      </c>
      <c r="E13" s="7">
        <v>98</v>
      </c>
      <c r="F13" s="7"/>
      <c r="G13" s="8">
        <v>75</v>
      </c>
      <c r="H13" s="8">
        <v>86</v>
      </c>
      <c r="I13" s="7">
        <v>89</v>
      </c>
      <c r="J13" s="7">
        <v>93</v>
      </c>
      <c r="K13" s="7"/>
      <c r="L13" s="8">
        <f>D13+SUM(LARGE(E13:K13,{1,2,3}))</f>
        <v>371</v>
      </c>
      <c r="M13" s="61">
        <f t="shared" si="0"/>
        <v>92.75</v>
      </c>
      <c r="N13" s="2"/>
      <c r="O13" s="2"/>
      <c r="P13" s="53" t="s">
        <v>19</v>
      </c>
      <c r="Q13" s="55">
        <f>MAX(E4:E46)</f>
        <v>98</v>
      </c>
      <c r="R13" s="35"/>
      <c r="S13" s="53" t="s">
        <v>19</v>
      </c>
      <c r="T13" s="55">
        <f>MAX(I4:I46)</f>
        <v>97</v>
      </c>
      <c r="V13" s="13"/>
      <c r="W13" s="14"/>
      <c r="Z13" s="13"/>
      <c r="AA13" s="13"/>
      <c r="AB13" s="14"/>
      <c r="AC13" s="16"/>
      <c r="AD13" s="16"/>
      <c r="AE13" s="16"/>
      <c r="AF13" s="13"/>
      <c r="AG13" s="14"/>
      <c r="AH13" s="4"/>
      <c r="AI13" s="4"/>
      <c r="AJ13" s="4"/>
      <c r="AK13" s="13"/>
      <c r="AL13" s="14"/>
      <c r="AM13" s="4"/>
      <c r="AN13" s="4"/>
      <c r="AO13" s="4"/>
      <c r="AP13" s="13"/>
      <c r="AQ13" s="14"/>
      <c r="AR13" s="4"/>
      <c r="AS13" s="4"/>
      <c r="AT13" s="4"/>
      <c r="AU13" s="13"/>
      <c r="AV13" s="14"/>
      <c r="AW13" s="5"/>
      <c r="AX13" s="30"/>
      <c r="AY13" s="16"/>
      <c r="AZ13" s="16"/>
      <c r="BB13" s="4"/>
    </row>
    <row r="14" spans="1:54" ht="12.95" customHeight="1">
      <c r="A14" s="73">
        <f>'[1]Table 1'!A12</f>
        <v>10</v>
      </c>
      <c r="B14" s="74" t="str">
        <f>'[1]Table 1'!B12</f>
        <v>FARZANA GAZI</v>
      </c>
      <c r="C14" s="73">
        <f>'[1]Table 1'!C12</f>
        <v>7589193</v>
      </c>
      <c r="D14" s="7">
        <v>96</v>
      </c>
      <c r="E14" s="7">
        <v>92</v>
      </c>
      <c r="F14" s="7"/>
      <c r="G14" s="8">
        <v>60</v>
      </c>
      <c r="H14" s="8">
        <v>75</v>
      </c>
      <c r="I14" s="7">
        <v>88</v>
      </c>
      <c r="J14" s="7">
        <v>95</v>
      </c>
      <c r="K14" s="7"/>
      <c r="L14" s="8">
        <f>D14+SUM(LARGE(E14:K14,{1,2,3}))</f>
        <v>371</v>
      </c>
      <c r="M14" s="61">
        <f t="shared" si="0"/>
        <v>92.75</v>
      </c>
      <c r="N14" s="13"/>
      <c r="O14" s="2"/>
      <c r="P14" s="53" t="s">
        <v>20</v>
      </c>
      <c r="Q14" s="53">
        <f>COUNTIFS(E4:E46,"&gt;90")</f>
        <v>18</v>
      </c>
      <c r="R14" s="35"/>
      <c r="S14" s="53" t="s">
        <v>20</v>
      </c>
      <c r="T14" s="53">
        <f>COUNTIFS(I4:I46,"&gt;90")</f>
        <v>10</v>
      </c>
      <c r="V14" s="13"/>
      <c r="W14" s="14"/>
      <c r="Z14" s="4"/>
      <c r="AA14" s="13"/>
      <c r="AB14" s="14"/>
      <c r="AC14" s="16"/>
      <c r="AD14" s="16"/>
      <c r="AE14" s="16"/>
      <c r="AF14" s="13"/>
      <c r="AG14" s="14"/>
      <c r="AH14" s="4"/>
      <c r="AI14" s="4"/>
      <c r="AJ14" s="4"/>
      <c r="AK14" s="13"/>
      <c r="AL14" s="14"/>
      <c r="AM14" s="4"/>
      <c r="AN14" s="4"/>
      <c r="AO14" s="4"/>
      <c r="AP14" s="13"/>
      <c r="AQ14" s="14"/>
      <c r="AR14" s="4"/>
      <c r="AS14" s="4"/>
      <c r="AT14" s="4"/>
      <c r="AU14" s="13"/>
      <c r="AV14" s="14"/>
      <c r="AW14" s="5"/>
      <c r="AX14" s="30"/>
      <c r="AY14" s="16"/>
      <c r="AZ14" s="16"/>
      <c r="BB14" s="4"/>
    </row>
    <row r="15" spans="1:54" ht="12.95" customHeight="1">
      <c r="A15" s="73">
        <f>'[1]Table 1'!A13</f>
        <v>11</v>
      </c>
      <c r="B15" s="74" t="str">
        <f>'[1]Table 1'!B13</f>
        <v>KOUSTAV DEWAN</v>
      </c>
      <c r="C15" s="73">
        <f>'[1]Table 1'!C13</f>
        <v>7591657</v>
      </c>
      <c r="D15" s="7">
        <v>90</v>
      </c>
      <c r="E15" s="7">
        <v>93</v>
      </c>
      <c r="F15" s="7"/>
      <c r="G15" s="8">
        <v>95</v>
      </c>
      <c r="H15" s="8">
        <v>93</v>
      </c>
      <c r="I15" s="7">
        <v>92</v>
      </c>
      <c r="J15" s="7">
        <v>93</v>
      </c>
      <c r="K15" s="7"/>
      <c r="L15" s="8">
        <f>D15+SUM(LARGE(E15:K15,{1,2,3}))</f>
        <v>371</v>
      </c>
      <c r="M15" s="61">
        <f t="shared" si="0"/>
        <v>92.75</v>
      </c>
      <c r="N15" s="2"/>
      <c r="O15" s="2"/>
      <c r="P15" s="53" t="s">
        <v>21</v>
      </c>
      <c r="Q15" s="53">
        <f>COUNTIFS(E4:E46,"&gt;80",E4:E46,"&lt;=90")</f>
        <v>14</v>
      </c>
      <c r="R15" s="35"/>
      <c r="S15" s="53" t="s">
        <v>21</v>
      </c>
      <c r="T15" s="53">
        <f>COUNTIFS(I4:I46,"&gt;80",I4:I46,"&lt;=90")</f>
        <v>20</v>
      </c>
      <c r="V15" s="13"/>
      <c r="W15" s="14"/>
      <c r="Z15" s="4"/>
      <c r="AA15" s="13"/>
      <c r="AB15" s="14"/>
      <c r="AC15" s="16"/>
      <c r="AD15" s="16"/>
      <c r="AE15" s="16"/>
      <c r="AF15" s="13"/>
      <c r="AG15" s="14"/>
      <c r="AH15" s="4"/>
      <c r="AI15" s="4"/>
      <c r="AJ15" s="4"/>
      <c r="AK15" s="13"/>
      <c r="AL15" s="14"/>
      <c r="AM15" s="4"/>
      <c r="AN15" s="4"/>
      <c r="AO15" s="4"/>
      <c r="AP15" s="13"/>
      <c r="AQ15" s="14"/>
      <c r="AR15" s="4"/>
      <c r="AS15" s="4"/>
      <c r="AT15" s="4"/>
      <c r="AU15" s="13"/>
      <c r="AV15" s="14"/>
      <c r="AW15" s="5"/>
      <c r="AX15" s="30"/>
      <c r="AY15" s="16"/>
      <c r="AZ15" s="16"/>
      <c r="BB15" s="4"/>
    </row>
    <row r="16" spans="1:54" ht="12.95" customHeight="1">
      <c r="A16" s="73">
        <f>'[1]Table 1'!A4</f>
        <v>2</v>
      </c>
      <c r="B16" s="74" t="str">
        <f>'[1]Table 1'!B4</f>
        <v>ADITYA NARAYAN CHOWDHURY</v>
      </c>
      <c r="C16" s="73">
        <f>'[1]Table 1'!C4</f>
        <v>7586655</v>
      </c>
      <c r="D16" s="10">
        <v>93</v>
      </c>
      <c r="E16" s="7">
        <v>92</v>
      </c>
      <c r="F16" s="7"/>
      <c r="G16" s="8">
        <v>87</v>
      </c>
      <c r="H16" s="8">
        <v>76</v>
      </c>
      <c r="I16" s="7">
        <v>90</v>
      </c>
      <c r="J16" s="7"/>
      <c r="K16" s="7">
        <v>95</v>
      </c>
      <c r="L16" s="8">
        <f>D16+SUM(LARGE(E16:K16,{1,2,3}))</f>
        <v>370</v>
      </c>
      <c r="M16" s="61">
        <f t="shared" si="0"/>
        <v>92.5</v>
      </c>
      <c r="N16" s="13"/>
      <c r="O16" s="2"/>
      <c r="P16" s="53" t="s">
        <v>22</v>
      </c>
      <c r="Q16" s="53">
        <f>COUNTIFS(E4:E46,"&gt;70",E4:E46,"&lt;=80")</f>
        <v>2</v>
      </c>
      <c r="R16" s="35"/>
      <c r="S16" s="53" t="s">
        <v>22</v>
      </c>
      <c r="T16" s="53">
        <f>COUNTIFS(I4:I46,"&gt;70",I4:I46,"&lt;=80")</f>
        <v>9</v>
      </c>
      <c r="V16" s="13"/>
      <c r="W16" s="14"/>
      <c r="Z16" s="4"/>
      <c r="AA16" s="13"/>
      <c r="AB16" s="14"/>
      <c r="AC16" s="16"/>
      <c r="AD16" s="16"/>
      <c r="AE16" s="16"/>
      <c r="AF16" s="13"/>
      <c r="AG16" s="14"/>
      <c r="AH16" s="4"/>
      <c r="AI16" s="4"/>
      <c r="AJ16" s="4"/>
      <c r="AK16" s="13"/>
      <c r="AL16" s="14"/>
      <c r="AM16" s="4"/>
      <c r="AN16" s="4"/>
      <c r="AO16" s="4"/>
      <c r="AP16" s="13"/>
      <c r="AQ16" s="14"/>
      <c r="AR16" s="4"/>
      <c r="AS16" s="4"/>
      <c r="AT16" s="4"/>
      <c r="AU16" s="13"/>
      <c r="AV16" s="14"/>
      <c r="AW16" s="5"/>
      <c r="AX16" s="30"/>
      <c r="AY16" s="16"/>
      <c r="AZ16" s="16"/>
      <c r="BB16" s="4"/>
    </row>
    <row r="17" spans="1:54" ht="12.95" customHeight="1">
      <c r="A17" s="73">
        <f>'[1]Table 4'!A12</f>
        <v>40</v>
      </c>
      <c r="B17" s="74" t="str">
        <f>'[1]Table 4'!B12</f>
        <v>SHAMIM MOLLA</v>
      </c>
      <c r="C17" s="73">
        <f>'[1]Table 4'!C12</f>
        <v>7645474</v>
      </c>
      <c r="D17" s="7">
        <v>92</v>
      </c>
      <c r="E17" s="7">
        <v>92</v>
      </c>
      <c r="F17" s="7"/>
      <c r="G17" s="8">
        <v>92</v>
      </c>
      <c r="H17" s="8">
        <v>92</v>
      </c>
      <c r="I17" s="7">
        <v>83</v>
      </c>
      <c r="J17" s="7">
        <v>93</v>
      </c>
      <c r="K17" s="7"/>
      <c r="L17" s="8">
        <f>D17+SUM(LARGE(E17:K17,{1,2,3}))</f>
        <v>369</v>
      </c>
      <c r="M17" s="61">
        <f t="shared" si="0"/>
        <v>92.25</v>
      </c>
      <c r="N17" s="2"/>
      <c r="O17" s="2"/>
      <c r="P17" s="53" t="s">
        <v>23</v>
      </c>
      <c r="Q17" s="53">
        <f>COUNTIFS(E4:E46,"&gt;60",E4:E46,"&lt;=70")</f>
        <v>0</v>
      </c>
      <c r="R17" s="35"/>
      <c r="S17" s="53" t="s">
        <v>23</v>
      </c>
      <c r="T17" s="53">
        <f>COUNTIFS(I4:I46,"&gt;60",I4:I46,"&lt;=70")</f>
        <v>1</v>
      </c>
      <c r="V17" s="13"/>
      <c r="W17" s="14"/>
      <c r="Z17" s="4"/>
      <c r="AA17" s="13"/>
      <c r="AB17" s="14"/>
      <c r="AC17" s="16"/>
      <c r="AD17" s="16"/>
      <c r="AE17" s="16"/>
      <c r="AF17" s="13"/>
      <c r="AG17" s="14"/>
      <c r="AH17" s="4"/>
      <c r="AI17" s="4"/>
      <c r="AJ17" s="4"/>
      <c r="AK17" s="13"/>
      <c r="AL17" s="14"/>
      <c r="AM17" s="4"/>
      <c r="AN17" s="4"/>
      <c r="AO17" s="4"/>
      <c r="AP17" s="13"/>
      <c r="AQ17" s="14"/>
      <c r="AR17" s="4"/>
      <c r="AS17" s="4"/>
      <c r="AT17" s="4"/>
      <c r="AU17" s="13"/>
      <c r="AV17" s="14"/>
      <c r="AW17" s="5"/>
      <c r="AX17" s="30"/>
      <c r="AY17" s="16"/>
      <c r="AZ17" s="16"/>
      <c r="BB17" s="4"/>
    </row>
    <row r="18" spans="1:54" ht="12.95" customHeight="1">
      <c r="A18" s="73">
        <f>'[1]Table 4'!A8</f>
        <v>36</v>
      </c>
      <c r="B18" s="74" t="str">
        <f>'[1]Table 4'!B8</f>
        <v>TANBIR HOSSAIN</v>
      </c>
      <c r="C18" s="73">
        <f>'[1]Table 4'!C8</f>
        <v>7612975</v>
      </c>
      <c r="D18" s="7">
        <v>86</v>
      </c>
      <c r="E18" s="7">
        <v>90</v>
      </c>
      <c r="F18" s="7"/>
      <c r="G18" s="8">
        <v>86</v>
      </c>
      <c r="H18" s="8">
        <v>94</v>
      </c>
      <c r="I18" s="7">
        <v>88</v>
      </c>
      <c r="J18" s="7"/>
      <c r="K18" s="7">
        <v>98</v>
      </c>
      <c r="L18" s="8">
        <f>D18+SUM(LARGE(E18:K18,{1,2,3}))</f>
        <v>368</v>
      </c>
      <c r="M18" s="61">
        <f t="shared" si="0"/>
        <v>92</v>
      </c>
      <c r="N18" s="13"/>
      <c r="O18" s="2"/>
      <c r="P18" s="53" t="s">
        <v>24</v>
      </c>
      <c r="Q18" s="53">
        <f>COUNTIFS(E4:E46,"&lt;=60")</f>
        <v>0</v>
      </c>
      <c r="R18" s="35"/>
      <c r="S18" s="53" t="s">
        <v>24</v>
      </c>
      <c r="T18" s="53">
        <f>COUNTIFS(I4:I46,"&lt;=60")</f>
        <v>3</v>
      </c>
      <c r="V18" s="13"/>
      <c r="W18" s="14"/>
      <c r="Z18" s="4"/>
      <c r="AA18" s="13"/>
      <c r="AB18" s="14"/>
      <c r="AC18" s="16"/>
      <c r="AD18" s="16"/>
      <c r="AE18" s="16"/>
      <c r="AF18" s="13"/>
      <c r="AG18" s="14"/>
      <c r="AH18" s="4"/>
      <c r="AI18" s="4"/>
      <c r="AJ18" s="4"/>
      <c r="AK18" s="13"/>
      <c r="AL18" s="14"/>
      <c r="AM18" s="4"/>
      <c r="AN18" s="4"/>
      <c r="AO18" s="4"/>
      <c r="AP18" s="13"/>
      <c r="AQ18" s="14"/>
      <c r="AR18" s="4"/>
      <c r="AS18" s="4"/>
      <c r="AT18" s="4"/>
      <c r="AU18" s="13"/>
      <c r="AV18" s="14"/>
      <c r="AX18" s="30"/>
      <c r="AY18" s="16"/>
      <c r="AZ18" s="16"/>
      <c r="BB18" s="4"/>
    </row>
    <row r="19" spans="1:54" ht="12.95" customHeight="1">
      <c r="A19" s="73">
        <f>'[1]Table 1'!A23</f>
        <v>21</v>
      </c>
      <c r="B19" s="74" t="str">
        <f>'[1]Table 1'!B23</f>
        <v>SAIKAT SARDAR</v>
      </c>
      <c r="C19" s="73">
        <f>'[1]Table 1'!C23</f>
        <v>7599052</v>
      </c>
      <c r="D19" s="7">
        <v>92</v>
      </c>
      <c r="E19" s="7">
        <v>93</v>
      </c>
      <c r="F19" s="7"/>
      <c r="G19" s="8">
        <v>90</v>
      </c>
      <c r="H19" s="8">
        <v>91</v>
      </c>
      <c r="I19" s="7">
        <v>91</v>
      </c>
      <c r="J19" s="7">
        <v>91</v>
      </c>
      <c r="K19" s="7"/>
      <c r="L19" s="8">
        <f>D19+SUM(LARGE(E19:K19,{1,2,3}))</f>
        <v>367</v>
      </c>
      <c r="M19" s="61">
        <f t="shared" si="0"/>
        <v>91.75</v>
      </c>
      <c r="N19" s="2"/>
      <c r="O19" s="2"/>
      <c r="P19" s="35"/>
      <c r="R19" s="35"/>
      <c r="S19" s="35"/>
      <c r="V19" s="13"/>
      <c r="W19" s="14"/>
      <c r="Z19" s="4"/>
      <c r="AA19" s="13"/>
      <c r="AB19" s="14"/>
      <c r="AC19" s="16"/>
      <c r="AD19" s="16"/>
      <c r="AE19" s="16"/>
      <c r="AF19" s="13"/>
      <c r="AG19" s="14"/>
      <c r="AH19" s="4"/>
      <c r="AI19" s="4"/>
      <c r="AJ19" s="4"/>
      <c r="AK19" s="13"/>
      <c r="AL19" s="14"/>
      <c r="AM19" s="4"/>
      <c r="AN19" s="4"/>
      <c r="AO19" s="4"/>
      <c r="AP19" s="13"/>
      <c r="AQ19" s="14"/>
      <c r="AR19" s="4"/>
      <c r="AS19" s="4"/>
      <c r="AT19" s="4"/>
      <c r="AU19" s="13"/>
      <c r="AV19" s="14"/>
      <c r="AX19" s="30"/>
      <c r="AY19" s="16"/>
      <c r="AZ19" s="16"/>
      <c r="BB19" s="4"/>
    </row>
    <row r="20" spans="1:54" ht="12.95" customHeight="1">
      <c r="A20" s="73">
        <f>'[1]Table 1'!A25</f>
        <v>23</v>
      </c>
      <c r="B20" s="74" t="str">
        <f>'[1]Table 1'!B25</f>
        <v>SAMBIT DUTTA</v>
      </c>
      <c r="C20" s="73">
        <f>'[1]Table 1'!C25</f>
        <v>7599093</v>
      </c>
      <c r="D20" s="7">
        <v>88</v>
      </c>
      <c r="E20" s="7">
        <v>92</v>
      </c>
      <c r="F20" s="7"/>
      <c r="G20" s="8">
        <v>94</v>
      </c>
      <c r="H20" s="8">
        <v>93</v>
      </c>
      <c r="I20" s="7">
        <v>89</v>
      </c>
      <c r="J20" s="7"/>
      <c r="K20" s="7">
        <v>92</v>
      </c>
      <c r="L20" s="8">
        <f>D20+SUM(LARGE(E20:K20,{1,2,3}))</f>
        <v>367</v>
      </c>
      <c r="M20" s="61">
        <f t="shared" si="0"/>
        <v>91.75</v>
      </c>
      <c r="N20" s="13"/>
      <c r="O20" s="2"/>
      <c r="P20" s="87" t="s">
        <v>57</v>
      </c>
      <c r="Q20" s="87"/>
      <c r="R20" s="35"/>
      <c r="S20" s="88" t="s">
        <v>40</v>
      </c>
      <c r="T20" s="89"/>
      <c r="V20" s="13"/>
      <c r="W20" s="14"/>
      <c r="Z20" s="4"/>
      <c r="AA20" s="13"/>
      <c r="AB20" s="14"/>
      <c r="AC20" s="16"/>
      <c r="AD20" s="16"/>
      <c r="AE20" s="16"/>
      <c r="AF20" s="13"/>
      <c r="AG20" s="14"/>
      <c r="AH20" s="4"/>
      <c r="AI20" s="4"/>
      <c r="AJ20" s="4"/>
      <c r="AK20" s="13"/>
      <c r="AL20" s="14"/>
      <c r="AM20" s="4"/>
      <c r="AN20" s="4"/>
      <c r="AO20" s="4"/>
      <c r="AP20" s="13"/>
      <c r="AQ20" s="14"/>
      <c r="AR20" s="4"/>
      <c r="AS20" s="4"/>
      <c r="AT20" s="4"/>
      <c r="AU20" s="13"/>
      <c r="AV20" s="14"/>
      <c r="AX20" s="30"/>
      <c r="AY20" s="16"/>
      <c r="AZ20" s="16"/>
      <c r="BB20" s="4"/>
    </row>
    <row r="21" spans="1:54" ht="12.95" customHeight="1">
      <c r="A21" s="73">
        <f>'[1]Table 4'!A7</f>
        <v>35</v>
      </c>
      <c r="B21" s="74" t="str">
        <f>'[1]Table 4'!B7</f>
        <v>SWATI PATHAK</v>
      </c>
      <c r="C21" s="73">
        <f>'[1]Table 4'!C7</f>
        <v>7612968</v>
      </c>
      <c r="D21" s="10">
        <v>94</v>
      </c>
      <c r="E21" s="7"/>
      <c r="F21" s="7">
        <v>87</v>
      </c>
      <c r="G21" s="8">
        <v>89</v>
      </c>
      <c r="H21" s="8">
        <v>75</v>
      </c>
      <c r="I21" s="7">
        <v>90</v>
      </c>
      <c r="J21" s="7">
        <v>94</v>
      </c>
      <c r="K21" s="7"/>
      <c r="L21" s="8">
        <f>D21+SUM(LARGE(E21:K21,{1,2,3}))</f>
        <v>367</v>
      </c>
      <c r="M21" s="61">
        <f t="shared" si="0"/>
        <v>91.75</v>
      </c>
      <c r="N21" s="2"/>
      <c r="O21" s="2"/>
      <c r="P21" s="53" t="s">
        <v>19</v>
      </c>
      <c r="Q21" s="55">
        <f>MAX(F4:F46)</f>
        <v>95</v>
      </c>
      <c r="R21" s="35"/>
      <c r="S21" s="53" t="s">
        <v>19</v>
      </c>
      <c r="T21" s="55">
        <f>MAX(J4:J46)</f>
        <v>99</v>
      </c>
      <c r="V21" s="13"/>
      <c r="W21" s="14"/>
      <c r="Z21" s="4"/>
      <c r="AA21" s="13"/>
      <c r="AB21" s="14"/>
      <c r="AC21" s="16"/>
      <c r="AD21" s="16"/>
      <c r="AE21" s="16"/>
      <c r="AF21" s="13"/>
      <c r="AG21" s="14"/>
      <c r="AH21" s="4"/>
      <c r="AI21" s="4"/>
      <c r="AJ21" s="4"/>
      <c r="AK21" s="13"/>
      <c r="AL21" s="14"/>
      <c r="AM21" s="4"/>
      <c r="AN21" s="4"/>
      <c r="AO21" s="4"/>
      <c r="AP21" s="13"/>
      <c r="AQ21" s="14"/>
      <c r="AR21" s="4"/>
      <c r="AS21" s="4"/>
      <c r="AT21" s="4"/>
      <c r="AU21" s="13"/>
      <c r="AV21" s="14"/>
      <c r="AX21" s="30"/>
      <c r="AY21" s="16"/>
      <c r="AZ21" s="16"/>
      <c r="BB21" s="4"/>
    </row>
    <row r="22" spans="1:54" ht="12.95" customHeight="1">
      <c r="A22" s="73">
        <f>'[1]Table 1'!A8</f>
        <v>6</v>
      </c>
      <c r="B22" s="74" t="str">
        <f>'[1]Table 1'!B8</f>
        <v>ANKUSH KYADICK BORGI</v>
      </c>
      <c r="C22" s="73">
        <f>'[1]Table 1'!C8</f>
        <v>7588376</v>
      </c>
      <c r="D22" s="7">
        <v>91</v>
      </c>
      <c r="E22" s="7">
        <v>92</v>
      </c>
      <c r="F22" s="7"/>
      <c r="G22" s="8">
        <v>93</v>
      </c>
      <c r="H22" s="8">
        <v>73</v>
      </c>
      <c r="I22" s="7">
        <v>82</v>
      </c>
      <c r="J22" s="7"/>
      <c r="K22" s="7">
        <v>88</v>
      </c>
      <c r="L22" s="8">
        <f>D22+SUM(LARGE(E22:K22,{1,2,3}))</f>
        <v>364</v>
      </c>
      <c r="M22" s="61">
        <f t="shared" si="0"/>
        <v>91</v>
      </c>
      <c r="N22" s="13"/>
      <c r="O22" s="2"/>
      <c r="P22" s="53" t="s">
        <v>20</v>
      </c>
      <c r="Q22" s="53">
        <f>COUNTIFS(F4:F46,"&gt;90")</f>
        <v>2</v>
      </c>
      <c r="R22" s="35"/>
      <c r="S22" s="53" t="s">
        <v>20</v>
      </c>
      <c r="T22" s="53">
        <f>COUNTIFS(J4:J46,"&gt;90")</f>
        <v>15</v>
      </c>
      <c r="V22" s="13"/>
      <c r="W22" s="14"/>
      <c r="Z22" s="4"/>
      <c r="AA22" s="13"/>
      <c r="AB22" s="14"/>
      <c r="AC22" s="16"/>
      <c r="AD22" s="16"/>
      <c r="AE22" s="16"/>
      <c r="AF22" s="13"/>
      <c r="AG22" s="14"/>
      <c r="AH22" s="4"/>
      <c r="AI22" s="4"/>
      <c r="AJ22" s="4"/>
      <c r="AK22" s="13"/>
      <c r="AL22" s="14"/>
      <c r="AM22" s="4"/>
      <c r="AN22" s="4"/>
      <c r="AO22" s="4"/>
      <c r="AP22" s="13"/>
      <c r="AQ22" s="14"/>
      <c r="AR22" s="4"/>
      <c r="AS22" s="4"/>
      <c r="AT22" s="4"/>
      <c r="AU22" s="13"/>
      <c r="AV22" s="14"/>
      <c r="AX22" s="30"/>
      <c r="AY22" s="16"/>
      <c r="AZ22" s="16"/>
      <c r="BB22" s="4"/>
    </row>
    <row r="23" spans="1:54" ht="12.95" customHeight="1">
      <c r="A23" s="73">
        <f>'[1]Table 1'!A19</f>
        <v>17</v>
      </c>
      <c r="B23" s="74" t="str">
        <f>'[1]Table 1'!B19</f>
        <v>PRITHVI PORIA</v>
      </c>
      <c r="C23" s="73">
        <f>'[1]Table 1'!C19</f>
        <v>7594811</v>
      </c>
      <c r="D23" s="7">
        <v>80</v>
      </c>
      <c r="E23" s="7">
        <v>84</v>
      </c>
      <c r="F23" s="7"/>
      <c r="G23" s="8">
        <v>93</v>
      </c>
      <c r="H23" s="8">
        <v>75</v>
      </c>
      <c r="I23" s="7">
        <v>95</v>
      </c>
      <c r="J23" s="7"/>
      <c r="K23" s="7">
        <v>96</v>
      </c>
      <c r="L23" s="8">
        <f>D23+SUM(LARGE(E23:K23,{1,2,3}))</f>
        <v>364</v>
      </c>
      <c r="M23" s="61">
        <f t="shared" si="0"/>
        <v>91</v>
      </c>
      <c r="N23" s="2"/>
      <c r="O23" s="2"/>
      <c r="P23" s="53" t="s">
        <v>21</v>
      </c>
      <c r="Q23" s="53">
        <f>COUNTIFS(F4:F46,"&gt;80",F4:F46,"&lt;=90")</f>
        <v>6</v>
      </c>
      <c r="R23" s="35"/>
      <c r="S23" s="53" t="s">
        <v>21</v>
      </c>
      <c r="T23" s="53">
        <f>COUNTIFS(J4:J46,"&gt;80",J4:J46,"&lt;=90")</f>
        <v>7</v>
      </c>
      <c r="V23" s="13"/>
      <c r="W23" s="14"/>
      <c r="Z23" s="4"/>
      <c r="AA23" s="13"/>
      <c r="AB23" s="14"/>
      <c r="AC23" s="16"/>
      <c r="AD23" s="16"/>
      <c r="AE23" s="16"/>
      <c r="AF23" s="13"/>
      <c r="AG23" s="14"/>
      <c r="AH23" s="4"/>
      <c r="AI23" s="4"/>
      <c r="AJ23" s="4"/>
      <c r="AK23" s="13"/>
      <c r="AL23" s="14"/>
      <c r="AM23" s="4"/>
      <c r="AN23" s="4"/>
      <c r="AO23" s="4"/>
      <c r="AP23" s="13"/>
      <c r="AQ23" s="14"/>
      <c r="AR23" s="4"/>
      <c r="AS23" s="4"/>
      <c r="AT23" s="4"/>
      <c r="AU23" s="13"/>
      <c r="AV23" s="14"/>
      <c r="AX23" s="30"/>
      <c r="AY23" s="16"/>
      <c r="AZ23" s="16"/>
      <c r="BB23" s="4"/>
    </row>
    <row r="24" spans="1:54" ht="12.95" customHeight="1">
      <c r="A24" s="73">
        <f>'[1]Table 1'!A31</f>
        <v>29</v>
      </c>
      <c r="B24" s="74" t="str">
        <f>'[1]Table 1'!B31</f>
        <v>SOUGATA MONDAL</v>
      </c>
      <c r="C24" s="73">
        <f>'[1]Table 1'!C31</f>
        <v>7612672</v>
      </c>
      <c r="D24" s="7">
        <v>92</v>
      </c>
      <c r="E24" s="7">
        <v>92</v>
      </c>
      <c r="F24" s="7"/>
      <c r="G24" s="8">
        <v>87</v>
      </c>
      <c r="H24" s="8">
        <v>83</v>
      </c>
      <c r="I24" s="7">
        <v>86</v>
      </c>
      <c r="J24" s="7"/>
      <c r="K24" s="7">
        <v>93</v>
      </c>
      <c r="L24" s="8">
        <f>D24+SUM(LARGE(E24:K24,{1,2,3}))</f>
        <v>364</v>
      </c>
      <c r="M24" s="61">
        <f t="shared" si="0"/>
        <v>91</v>
      </c>
      <c r="N24" s="13"/>
      <c r="O24" s="2"/>
      <c r="P24" s="53" t="s">
        <v>22</v>
      </c>
      <c r="Q24" s="53">
        <f>COUNTIFS(F4:F46,"&gt;70",F4:F46,"&lt;=80")</f>
        <v>1</v>
      </c>
      <c r="R24" s="35"/>
      <c r="S24" s="53" t="s">
        <v>22</v>
      </c>
      <c r="T24" s="53">
        <f>COUNTIFS(J4:J46,"&gt;70",J4:J46,"&lt;=80")</f>
        <v>1</v>
      </c>
      <c r="V24" s="13"/>
      <c r="W24" s="14"/>
      <c r="Z24" s="4"/>
      <c r="AA24" s="13"/>
      <c r="AB24" s="14"/>
      <c r="AC24" s="16"/>
      <c r="AD24" s="16"/>
      <c r="AE24" s="16"/>
      <c r="AF24" s="13"/>
      <c r="AG24" s="14"/>
      <c r="AH24" s="4"/>
      <c r="AI24" s="4"/>
      <c r="AJ24" s="4"/>
      <c r="AK24" s="13"/>
      <c r="AL24" s="14"/>
      <c r="AM24" s="4"/>
      <c r="AN24" s="4"/>
      <c r="AO24" s="4"/>
      <c r="AP24" s="13"/>
      <c r="AQ24" s="14"/>
      <c r="AR24" s="4"/>
      <c r="AS24" s="4"/>
      <c r="AT24" s="4"/>
      <c r="AU24" s="13"/>
      <c r="AV24" s="14"/>
      <c r="AX24" s="30"/>
      <c r="AY24" s="16"/>
      <c r="AZ24" s="16"/>
      <c r="BB24" s="4"/>
    </row>
    <row r="25" spans="1:54" ht="12.95" customHeight="1">
      <c r="A25" s="73">
        <f>'[1]Table 4'!A4</f>
        <v>32</v>
      </c>
      <c r="B25" s="74" t="str">
        <f>'[1]Table 4'!B4</f>
        <v>STABAK DE</v>
      </c>
      <c r="C25" s="73">
        <f>'[1]Table 4'!C4</f>
        <v>7612819</v>
      </c>
      <c r="D25" s="7">
        <v>93</v>
      </c>
      <c r="E25" s="7">
        <v>86</v>
      </c>
      <c r="F25" s="7"/>
      <c r="G25" s="8">
        <v>82</v>
      </c>
      <c r="H25" s="8">
        <v>87</v>
      </c>
      <c r="I25" s="7">
        <v>89</v>
      </c>
      <c r="J25" s="7">
        <v>95</v>
      </c>
      <c r="K25" s="7"/>
      <c r="L25" s="8">
        <f>D25+SUM(LARGE(E25:K25,{1,2,3}))</f>
        <v>364</v>
      </c>
      <c r="M25" s="61">
        <f t="shared" si="0"/>
        <v>91</v>
      </c>
      <c r="N25" s="2"/>
      <c r="O25" s="2"/>
      <c r="P25" s="53" t="s">
        <v>23</v>
      </c>
      <c r="Q25" s="53">
        <f>COUNTIFS(F4:F46,"&gt;60",F4:F46,"&lt;=70")</f>
        <v>0</v>
      </c>
      <c r="R25" s="35"/>
      <c r="S25" s="53" t="s">
        <v>23</v>
      </c>
      <c r="T25" s="53">
        <f>COUNTIFS(J4:J46,"&gt;60",J4:J46,"&lt;=70")</f>
        <v>1</v>
      </c>
      <c r="V25" s="13"/>
      <c r="W25" s="14"/>
      <c r="Z25" s="4"/>
      <c r="AA25" s="13"/>
      <c r="AB25" s="14"/>
      <c r="AC25" s="16"/>
      <c r="AD25" s="16"/>
      <c r="AE25" s="16"/>
      <c r="AF25" s="13"/>
      <c r="AG25" s="14"/>
      <c r="AH25" s="4"/>
      <c r="AI25" s="4"/>
      <c r="AJ25" s="4"/>
      <c r="AK25" s="13"/>
      <c r="AL25" s="14"/>
      <c r="AM25" s="4"/>
      <c r="AN25" s="4"/>
      <c r="AO25" s="4"/>
      <c r="AP25" s="13"/>
      <c r="AQ25" s="14"/>
      <c r="AR25" s="4"/>
      <c r="AS25" s="4"/>
      <c r="AT25" s="4"/>
      <c r="AU25" s="13"/>
      <c r="AV25" s="14"/>
      <c r="AX25" s="30"/>
      <c r="AY25" s="16"/>
      <c r="AZ25" s="16"/>
      <c r="BB25" s="4"/>
    </row>
    <row r="26" spans="1:54" ht="12.95" customHeight="1">
      <c r="A26" s="73">
        <f>'[1]Table 1'!A9</f>
        <v>7</v>
      </c>
      <c r="B26" s="74" t="str">
        <f>'[1]Table 1'!B9</f>
        <v>ARCHITA HALDER</v>
      </c>
      <c r="C26" s="73">
        <f>'[1]Table 1'!C9</f>
        <v>7588532</v>
      </c>
      <c r="D26" s="7">
        <v>93</v>
      </c>
      <c r="E26" s="7">
        <v>93</v>
      </c>
      <c r="F26" s="7"/>
      <c r="G26" s="8">
        <v>76</v>
      </c>
      <c r="H26" s="8">
        <v>67</v>
      </c>
      <c r="I26" s="7">
        <v>85</v>
      </c>
      <c r="J26" s="7">
        <v>92</v>
      </c>
      <c r="K26" s="7"/>
      <c r="L26" s="8">
        <f>D26+SUM(LARGE(E26:K26,{1,2,3}))</f>
        <v>363</v>
      </c>
      <c r="M26" s="61">
        <f t="shared" si="0"/>
        <v>90.75</v>
      </c>
      <c r="N26" s="13"/>
      <c r="O26" s="2"/>
      <c r="P26" s="53" t="s">
        <v>24</v>
      </c>
      <c r="Q26" s="53">
        <f>COUNTIFS(F4:F46,"&lt;=60")</f>
        <v>0</v>
      </c>
      <c r="R26" s="35"/>
      <c r="S26" s="53" t="s">
        <v>24</v>
      </c>
      <c r="T26" s="53">
        <f>COUNTIFS(J4:J46,"&lt;=60")</f>
        <v>0</v>
      </c>
      <c r="V26" s="13"/>
      <c r="W26" s="14"/>
      <c r="Z26" s="4"/>
      <c r="AA26" s="13"/>
      <c r="AB26" s="14"/>
      <c r="AC26" s="16"/>
      <c r="AD26" s="16"/>
      <c r="AE26" s="16"/>
      <c r="AF26" s="13"/>
      <c r="AG26" s="14"/>
      <c r="AH26" s="4"/>
      <c r="AI26" s="4"/>
      <c r="AJ26" s="4"/>
      <c r="AK26" s="13"/>
      <c r="AL26" s="14"/>
      <c r="AM26" s="4"/>
      <c r="AN26" s="4"/>
      <c r="AO26" s="4"/>
      <c r="AP26" s="13"/>
      <c r="AQ26" s="14"/>
      <c r="AR26" s="4"/>
      <c r="AS26" s="4"/>
      <c r="AT26" s="4"/>
      <c r="AU26" s="13"/>
      <c r="AV26" s="14"/>
      <c r="AX26" s="30"/>
      <c r="AY26" s="16"/>
      <c r="AZ26" s="16"/>
      <c r="BB26" s="4"/>
    </row>
    <row r="27" spans="1:54" ht="12.95" customHeight="1">
      <c r="A27" s="73">
        <f>'[1]Table 4'!A5</f>
        <v>33</v>
      </c>
      <c r="B27" s="74" t="str">
        <f>'[1]Table 4'!B5</f>
        <v>SWAPNANIL TRIPATHY</v>
      </c>
      <c r="C27" s="73">
        <f>'[1]Table 4'!C5</f>
        <v>7612950</v>
      </c>
      <c r="D27" s="7">
        <v>91</v>
      </c>
      <c r="E27" s="11">
        <v>81</v>
      </c>
      <c r="F27" s="11"/>
      <c r="G27" s="8">
        <v>90</v>
      </c>
      <c r="H27" s="8">
        <v>87</v>
      </c>
      <c r="I27" s="7">
        <v>85</v>
      </c>
      <c r="J27" s="7"/>
      <c r="K27" s="7">
        <v>95</v>
      </c>
      <c r="L27" s="8">
        <f>D27+SUM(LARGE(E27:K27,{1,2,3}))</f>
        <v>363</v>
      </c>
      <c r="M27" s="61">
        <f t="shared" si="0"/>
        <v>90.75</v>
      </c>
      <c r="N27" s="2"/>
      <c r="O27" s="2"/>
      <c r="P27" s="35"/>
      <c r="R27" s="35"/>
      <c r="S27" s="35"/>
      <c r="V27" s="13"/>
      <c r="W27" s="14"/>
      <c r="Z27" s="4"/>
      <c r="AA27" s="13"/>
      <c r="AB27" s="14"/>
      <c r="AC27" s="16"/>
      <c r="AD27" s="16"/>
      <c r="AE27" s="16"/>
      <c r="AF27" s="13"/>
      <c r="AG27" s="14"/>
      <c r="AH27" s="4"/>
      <c r="AI27" s="4"/>
      <c r="AJ27" s="4"/>
      <c r="AK27" s="13"/>
      <c r="AL27" s="14"/>
      <c r="AM27" s="4"/>
      <c r="AN27" s="4"/>
      <c r="AO27" s="4"/>
      <c r="AP27" s="13"/>
      <c r="AQ27" s="14"/>
      <c r="AR27" s="4"/>
      <c r="AS27" s="4"/>
      <c r="AT27" s="4"/>
      <c r="AU27" s="13"/>
      <c r="AV27" s="14"/>
      <c r="AX27" s="30"/>
      <c r="AY27" s="16"/>
      <c r="AZ27" s="16"/>
      <c r="BB27" s="4"/>
    </row>
    <row r="28" spans="1:54" ht="12.95" customHeight="1">
      <c r="A28" s="57">
        <f>'[1]Table 4'!A13</f>
        <v>41</v>
      </c>
      <c r="B28" s="36" t="str">
        <f>'[1]Table 4'!B13</f>
        <v>PRITHWISH KAYAL</v>
      </c>
      <c r="C28" s="51">
        <f>'[1]Table 4'!C13</f>
        <v>7658191</v>
      </c>
      <c r="D28" s="7">
        <v>87</v>
      </c>
      <c r="E28" s="7">
        <v>85</v>
      </c>
      <c r="F28" s="7"/>
      <c r="G28" s="8">
        <v>92</v>
      </c>
      <c r="H28" s="8">
        <v>90</v>
      </c>
      <c r="I28" s="7">
        <v>90</v>
      </c>
      <c r="J28" s="7"/>
      <c r="K28" s="7">
        <v>93</v>
      </c>
      <c r="L28" s="8">
        <f>D28+SUM(LARGE(E28:K28,{1,2,3}))</f>
        <v>362</v>
      </c>
      <c r="M28" s="61">
        <f t="shared" si="0"/>
        <v>90.5</v>
      </c>
      <c r="N28" s="13"/>
      <c r="O28" s="2"/>
      <c r="P28" s="87" t="s">
        <v>38</v>
      </c>
      <c r="Q28" s="87"/>
      <c r="R28" s="35"/>
      <c r="S28" s="88" t="s">
        <v>39</v>
      </c>
      <c r="T28" s="89"/>
      <c r="U28" s="14"/>
      <c r="V28" s="4"/>
      <c r="Y28" s="13"/>
      <c r="Z28" s="14"/>
      <c r="AA28" s="16"/>
      <c r="AB28" s="16"/>
      <c r="AC28" s="16"/>
      <c r="AD28" s="13"/>
      <c r="AE28" s="14"/>
      <c r="AF28" s="4"/>
      <c r="AG28" s="4"/>
      <c r="AH28" s="4"/>
      <c r="AI28" s="13"/>
      <c r="AJ28" s="14"/>
      <c r="AK28" s="4"/>
      <c r="AL28" s="4"/>
      <c r="AM28" s="4"/>
      <c r="AN28" s="13"/>
      <c r="AO28" s="14"/>
      <c r="AP28" s="4"/>
      <c r="AQ28" s="4"/>
      <c r="AR28" s="4"/>
      <c r="AS28" s="13"/>
      <c r="AT28" s="14"/>
      <c r="AV28" s="30"/>
      <c r="AW28" s="16"/>
      <c r="AX28" s="16"/>
      <c r="AZ28" s="4"/>
    </row>
    <row r="29" spans="1:54" ht="12.95" customHeight="1">
      <c r="A29" s="73">
        <f>'[1]Table 1'!A26</f>
        <v>24</v>
      </c>
      <c r="B29" s="74" t="str">
        <f>'[1]Table 1'!B26</f>
        <v>SHREYA SINHA</v>
      </c>
      <c r="C29" s="73">
        <f>'[1]Table 1'!C26</f>
        <v>7611288</v>
      </c>
      <c r="D29" s="7">
        <v>92</v>
      </c>
      <c r="E29" s="7"/>
      <c r="F29" s="7">
        <v>95</v>
      </c>
      <c r="G29" s="8">
        <v>80</v>
      </c>
      <c r="H29" s="8">
        <v>82</v>
      </c>
      <c r="I29" s="7">
        <v>77</v>
      </c>
      <c r="J29" s="7">
        <v>90</v>
      </c>
      <c r="K29" s="7"/>
      <c r="L29" s="8">
        <f>D29+SUM(LARGE(E29:K29,{1,2,3}))</f>
        <v>359</v>
      </c>
      <c r="M29" s="61">
        <f t="shared" si="0"/>
        <v>89.75</v>
      </c>
      <c r="N29" s="2"/>
      <c r="O29" s="2"/>
      <c r="P29" s="53" t="s">
        <v>19</v>
      </c>
      <c r="Q29" s="55">
        <f>MAX(G4:G46)</f>
        <v>99</v>
      </c>
      <c r="R29" s="35"/>
      <c r="S29" s="53" t="s">
        <v>19</v>
      </c>
      <c r="T29" s="55">
        <f>MAX(K4:K46)</f>
        <v>100</v>
      </c>
      <c r="U29" s="14"/>
      <c r="V29" s="4"/>
      <c r="Y29" s="13"/>
      <c r="Z29" s="14"/>
      <c r="AA29" s="16"/>
      <c r="AB29" s="16"/>
      <c r="AC29" s="16"/>
      <c r="AD29" s="13"/>
      <c r="AE29" s="14"/>
      <c r="AF29" s="4"/>
      <c r="AG29" s="4"/>
      <c r="AH29" s="4"/>
      <c r="AI29" s="13"/>
      <c r="AJ29" s="14"/>
      <c r="AK29" s="4"/>
      <c r="AL29" s="4"/>
      <c r="AM29" s="4"/>
      <c r="AN29" s="13"/>
      <c r="AO29" s="14"/>
      <c r="AP29" s="4"/>
      <c r="AQ29" s="4"/>
      <c r="AR29" s="4"/>
      <c r="AS29" s="13"/>
      <c r="AT29" s="14"/>
      <c r="AV29" s="30"/>
      <c r="AW29" s="16"/>
      <c r="AX29" s="16"/>
      <c r="AZ29" s="4"/>
    </row>
    <row r="30" spans="1:54" ht="12.95" customHeight="1">
      <c r="A30" s="73">
        <f>'[1]Table 1'!A30</f>
        <v>28</v>
      </c>
      <c r="B30" s="74" t="str">
        <f>'[1]Table 1'!B30</f>
        <v>SNIGHDHA BANERJEE</v>
      </c>
      <c r="C30" s="73">
        <f>'[1]Table 1'!C30</f>
        <v>7612072</v>
      </c>
      <c r="D30" s="7">
        <v>92</v>
      </c>
      <c r="E30" s="7"/>
      <c r="F30" s="7">
        <v>85</v>
      </c>
      <c r="G30" s="8">
        <v>62</v>
      </c>
      <c r="H30" s="8">
        <v>80</v>
      </c>
      <c r="I30" s="7">
        <v>88</v>
      </c>
      <c r="J30" s="7">
        <v>91</v>
      </c>
      <c r="K30" s="7"/>
      <c r="L30" s="8">
        <f>D30+SUM(LARGE(E30:K30,{1,2,3}))</f>
        <v>356</v>
      </c>
      <c r="M30" s="61">
        <f t="shared" si="0"/>
        <v>89</v>
      </c>
      <c r="N30" s="2"/>
      <c r="O30" s="2"/>
      <c r="P30" s="53" t="s">
        <v>20</v>
      </c>
      <c r="Q30" s="53">
        <f>COUNTIFS(G4:G46,"&gt;90")</f>
        <v>14</v>
      </c>
      <c r="R30" s="35"/>
      <c r="S30" s="53" t="s">
        <v>20</v>
      </c>
      <c r="T30" s="53">
        <f>COUNTIFS(K4:K46,"&gt;90")</f>
        <v>13</v>
      </c>
      <c r="U30" s="14"/>
      <c r="V30" s="4"/>
      <c r="Y30" s="13"/>
      <c r="Z30" s="14"/>
      <c r="AA30" s="16"/>
      <c r="AB30" s="16"/>
      <c r="AC30" s="16"/>
      <c r="AD30" s="13"/>
      <c r="AE30" s="14"/>
      <c r="AF30" s="4"/>
      <c r="AG30" s="4"/>
      <c r="AH30" s="4"/>
      <c r="AI30" s="13"/>
      <c r="AJ30" s="14"/>
      <c r="AK30" s="4"/>
      <c r="AL30" s="4"/>
      <c r="AM30" s="4"/>
      <c r="AN30" s="13"/>
      <c r="AO30" s="14"/>
      <c r="AP30" s="4"/>
      <c r="AQ30" s="4"/>
      <c r="AR30" s="4"/>
      <c r="AS30" s="13"/>
      <c r="AT30" s="14"/>
      <c r="AV30" s="30"/>
      <c r="AW30" s="16"/>
      <c r="AX30" s="16"/>
      <c r="AZ30" s="4"/>
    </row>
    <row r="31" spans="1:54" ht="12.95" customHeight="1">
      <c r="A31" s="73">
        <f>'[1]Table 4'!A11</f>
        <v>39</v>
      </c>
      <c r="B31" s="74" t="str">
        <f>'[1]Table 4'!B11</f>
        <v>SANIA PARVIN</v>
      </c>
      <c r="C31" s="73">
        <f>'[1]Table 4'!C11</f>
        <v>7644466</v>
      </c>
      <c r="D31" s="7">
        <v>86</v>
      </c>
      <c r="E31" s="7">
        <v>93</v>
      </c>
      <c r="F31" s="7"/>
      <c r="G31" s="8">
        <v>91</v>
      </c>
      <c r="H31" s="8">
        <v>74</v>
      </c>
      <c r="I31" s="7">
        <v>78</v>
      </c>
      <c r="J31" s="7">
        <v>86</v>
      </c>
      <c r="K31" s="7"/>
      <c r="L31" s="8">
        <f>D31+SUM(LARGE(E31:K31,{1,2,3}))</f>
        <v>356</v>
      </c>
      <c r="M31" s="61">
        <f t="shared" si="0"/>
        <v>89</v>
      </c>
      <c r="N31" s="2"/>
      <c r="O31" s="2"/>
      <c r="P31" s="53" t="s">
        <v>21</v>
      </c>
      <c r="Q31" s="53">
        <f>COUNTIFS(G4:G46,"&gt;80",G4:G46,"&lt;=90")</f>
        <v>14</v>
      </c>
      <c r="R31" s="35"/>
      <c r="S31" s="53" t="s">
        <v>21</v>
      </c>
      <c r="T31" s="53">
        <f>COUNTIFS(K4:K46,"&gt;80",K4:K46,"&lt;=90")</f>
        <v>4</v>
      </c>
      <c r="U31" s="14"/>
      <c r="V31" s="4"/>
      <c r="Y31" s="13"/>
      <c r="Z31" s="14"/>
      <c r="AA31" s="16"/>
      <c r="AB31" s="16"/>
      <c r="AC31" s="16"/>
      <c r="AD31" s="13"/>
      <c r="AE31" s="14"/>
      <c r="AF31" s="4"/>
      <c r="AG31" s="4"/>
      <c r="AH31" s="4"/>
      <c r="AI31" s="13"/>
      <c r="AJ31" s="14"/>
      <c r="AK31" s="4"/>
      <c r="AL31" s="4"/>
      <c r="AM31" s="4"/>
      <c r="AN31" s="13"/>
      <c r="AO31" s="14"/>
      <c r="AP31" s="4"/>
      <c r="AQ31" s="4"/>
      <c r="AR31" s="4"/>
      <c r="AS31" s="13"/>
      <c r="AT31" s="14"/>
      <c r="AV31" s="30"/>
      <c r="AW31" s="16"/>
      <c r="AX31" s="16"/>
      <c r="AZ31" s="4"/>
    </row>
    <row r="32" spans="1:54" ht="12.95" customHeight="1">
      <c r="A32" s="73">
        <f>'[1]Table 1'!A17</f>
        <v>15</v>
      </c>
      <c r="B32" s="74" t="str">
        <f>'[1]Table 1'!B17</f>
        <v>PARAMBRATA BARIK</v>
      </c>
      <c r="C32" s="73">
        <f>'[1]Table 1'!C17</f>
        <v>7592176</v>
      </c>
      <c r="D32" s="7">
        <v>84</v>
      </c>
      <c r="E32" s="7">
        <v>85</v>
      </c>
      <c r="F32" s="7"/>
      <c r="G32" s="8">
        <v>97</v>
      </c>
      <c r="H32" s="8">
        <v>86</v>
      </c>
      <c r="I32" s="7">
        <v>84</v>
      </c>
      <c r="J32" s="7"/>
      <c r="K32" s="7">
        <v>88</v>
      </c>
      <c r="L32" s="8">
        <f>D32+SUM(LARGE(E32:K32,{1,2,3}))</f>
        <v>355</v>
      </c>
      <c r="M32" s="61">
        <f t="shared" si="0"/>
        <v>88.75</v>
      </c>
      <c r="N32" s="2"/>
      <c r="O32" s="2"/>
      <c r="P32" s="53" t="s">
        <v>22</v>
      </c>
      <c r="Q32" s="53">
        <f>COUNTIFS(G4:G46,"&gt;70",G4:G46,"&lt;=80")</f>
        <v>5</v>
      </c>
      <c r="R32" s="35"/>
      <c r="S32" s="53" t="s">
        <v>22</v>
      </c>
      <c r="T32" s="53">
        <f>COUNTIFS(K4:K46,"&gt;70",K4:K46,"&lt;=80")</f>
        <v>2</v>
      </c>
      <c r="U32" s="14"/>
      <c r="V32" s="4"/>
      <c r="Y32" s="13"/>
      <c r="Z32" s="14"/>
      <c r="AA32" s="16"/>
      <c r="AB32" s="16"/>
      <c r="AC32" s="16"/>
      <c r="AD32" s="13"/>
      <c r="AE32" s="14"/>
      <c r="AF32" s="4"/>
      <c r="AG32" s="4"/>
      <c r="AH32" s="4"/>
      <c r="AI32" s="13"/>
      <c r="AJ32" s="14"/>
      <c r="AK32" s="4"/>
      <c r="AL32" s="4"/>
      <c r="AM32" s="4"/>
      <c r="AN32" s="13"/>
      <c r="AO32" s="14"/>
      <c r="AP32" s="4"/>
      <c r="AQ32" s="4"/>
      <c r="AR32" s="4"/>
      <c r="AS32" s="13"/>
      <c r="AT32" s="14"/>
      <c r="AV32" s="30"/>
      <c r="AW32" s="16"/>
      <c r="AX32" s="16"/>
      <c r="AZ32" s="4"/>
    </row>
    <row r="33" spans="1:54" ht="12.95" customHeight="1">
      <c r="A33" s="73">
        <f>'[1]Table 1'!A3</f>
        <v>1</v>
      </c>
      <c r="B33" s="74" t="str">
        <f>'[1]Table 1'!B3</f>
        <v>ADARSHA BARIK</v>
      </c>
      <c r="C33" s="73">
        <f>'[1]Table 1'!C3</f>
        <v>7586610</v>
      </c>
      <c r="D33" s="8">
        <v>82</v>
      </c>
      <c r="E33" s="8">
        <v>86</v>
      </c>
      <c r="F33" s="8"/>
      <c r="G33" s="8">
        <v>98</v>
      </c>
      <c r="H33" s="8">
        <v>80</v>
      </c>
      <c r="I33" s="8">
        <v>78</v>
      </c>
      <c r="J33" s="8"/>
      <c r="K33" s="8">
        <v>87</v>
      </c>
      <c r="L33" s="8">
        <f>D33+SUM(LARGE(E33:K33,{1,2,3}))</f>
        <v>353</v>
      </c>
      <c r="M33" s="61">
        <f t="shared" si="0"/>
        <v>88.25</v>
      </c>
      <c r="N33" s="15"/>
      <c r="O33" s="15"/>
      <c r="P33" s="53" t="s">
        <v>23</v>
      </c>
      <c r="Q33" s="53">
        <f>COUNTIFS(G4:G46,"&gt;60",G4:G46,"&lt;=70")</f>
        <v>8</v>
      </c>
      <c r="R33" s="35"/>
      <c r="S33" s="53" t="s">
        <v>23</v>
      </c>
      <c r="T33" s="53">
        <f>COUNTIFS(K4:K46,"&gt;60",K4:K46,"&lt;=70")</f>
        <v>0</v>
      </c>
      <c r="U33" s="14"/>
      <c r="V33" s="4"/>
      <c r="Y33" s="13"/>
      <c r="Z33" s="14"/>
      <c r="AA33" s="16"/>
      <c r="AB33" s="16"/>
      <c r="AC33" s="16"/>
      <c r="AD33" s="13"/>
      <c r="AE33" s="14"/>
      <c r="AF33" s="4"/>
      <c r="AG33" s="4"/>
      <c r="AH33" s="4"/>
      <c r="AI33" s="13"/>
      <c r="AJ33" s="14"/>
      <c r="AK33" s="4"/>
      <c r="AL33" s="4"/>
      <c r="AM33" s="4"/>
      <c r="AN33" s="13"/>
      <c r="AO33" s="14"/>
      <c r="AP33" s="4"/>
      <c r="AQ33" s="4"/>
      <c r="AR33" s="4"/>
      <c r="AS33" s="13"/>
      <c r="AT33" s="14"/>
      <c r="AV33" s="30"/>
      <c r="AW33" s="16"/>
      <c r="AX33" s="16"/>
      <c r="AZ33" s="4"/>
    </row>
    <row r="34" spans="1:54" ht="12.95" customHeight="1">
      <c r="A34" s="73">
        <f>'[1]Table 1'!A28</f>
        <v>26</v>
      </c>
      <c r="B34" s="74" t="str">
        <f>'[1]Table 1'!B28</f>
        <v>SK ISRAQ UDDIN</v>
      </c>
      <c r="C34" s="73">
        <f>'[1]Table 1'!C28</f>
        <v>7611397</v>
      </c>
      <c r="D34" s="7">
        <v>91</v>
      </c>
      <c r="E34" s="44">
        <v>87</v>
      </c>
      <c r="F34" s="7"/>
      <c r="G34" s="8">
        <v>83</v>
      </c>
      <c r="H34" s="8">
        <v>71</v>
      </c>
      <c r="I34" s="7">
        <v>80</v>
      </c>
      <c r="J34" s="7">
        <v>92</v>
      </c>
      <c r="K34" s="7"/>
      <c r="L34" s="8">
        <f>D34+SUM(LARGE(E34:K34,{1,2,3}))</f>
        <v>353</v>
      </c>
      <c r="M34" s="61">
        <f t="shared" si="0"/>
        <v>88.25</v>
      </c>
      <c r="N34" s="15"/>
      <c r="O34" s="15"/>
      <c r="P34" s="53" t="s">
        <v>24</v>
      </c>
      <c r="Q34" s="53">
        <f>COUNTIFS(G4:G46,"&lt;=60")</f>
        <v>2</v>
      </c>
      <c r="R34" s="35"/>
      <c r="S34" s="53" t="s">
        <v>24</v>
      </c>
      <c r="T34" s="53">
        <f>COUNTIFS(K4:K46,"&lt;=60")</f>
        <v>0</v>
      </c>
      <c r="U34" s="14"/>
      <c r="V34" s="4"/>
      <c r="Y34" s="13"/>
      <c r="Z34" s="14"/>
      <c r="AA34" s="16"/>
      <c r="AB34" s="16"/>
      <c r="AC34" s="16"/>
      <c r="AD34" s="13"/>
      <c r="AE34" s="14"/>
      <c r="AF34" s="4"/>
      <c r="AG34" s="4"/>
      <c r="AH34" s="4"/>
      <c r="AI34" s="13"/>
      <c r="AJ34" s="14"/>
      <c r="AK34" s="4"/>
      <c r="AL34" s="4"/>
      <c r="AM34" s="4"/>
      <c r="AN34" s="13"/>
      <c r="AO34" s="14"/>
      <c r="AP34" s="4"/>
      <c r="AQ34" s="4"/>
      <c r="AR34" s="4"/>
      <c r="AS34" s="13"/>
      <c r="AT34" s="14"/>
      <c r="AV34" s="30"/>
      <c r="AW34" s="16"/>
      <c r="AX34" s="16"/>
      <c r="AZ34" s="4"/>
    </row>
    <row r="35" spans="1:54" s="37" customFormat="1" ht="12.95" customHeight="1">
      <c r="A35" s="73">
        <f>'[1]Table 4'!A3</f>
        <v>31</v>
      </c>
      <c r="B35" s="74" t="str">
        <f>'[1]Table 4'!B3</f>
        <v>SRISTI MAJUMDER</v>
      </c>
      <c r="C35" s="73">
        <f>'[1]Table 4'!C3</f>
        <v>7612793</v>
      </c>
      <c r="D35" s="10">
        <v>92</v>
      </c>
      <c r="E35" s="10">
        <v>85</v>
      </c>
      <c r="F35" s="10"/>
      <c r="G35" s="8">
        <v>88</v>
      </c>
      <c r="H35" s="8">
        <v>85</v>
      </c>
      <c r="I35" s="10">
        <v>80</v>
      </c>
      <c r="J35" s="10"/>
      <c r="K35" s="10">
        <v>88</v>
      </c>
      <c r="L35" s="8">
        <f>D35+SUM(LARGE(E35:K35,{1,2,3}))</f>
        <v>353</v>
      </c>
      <c r="M35" s="61">
        <f t="shared" si="0"/>
        <v>88.25</v>
      </c>
      <c r="N35" s="2"/>
      <c r="O35" s="2"/>
      <c r="P35" s="35"/>
      <c r="Q35" s="35"/>
      <c r="R35" s="35"/>
      <c r="S35" s="17"/>
      <c r="T35" s="13"/>
      <c r="U35" s="14"/>
      <c r="V35" s="17"/>
      <c r="W35" s="17"/>
      <c r="X35" s="17"/>
      <c r="Y35" s="13"/>
      <c r="Z35" s="14"/>
      <c r="AA35" s="18"/>
      <c r="AB35" s="18"/>
      <c r="AC35" s="18"/>
      <c r="AD35" s="13"/>
      <c r="AE35" s="14"/>
      <c r="AF35" s="17"/>
      <c r="AG35" s="17"/>
      <c r="AH35" s="17"/>
      <c r="AI35" s="13"/>
      <c r="AJ35" s="14"/>
      <c r="AK35" s="17"/>
      <c r="AL35" s="17"/>
      <c r="AM35" s="17"/>
      <c r="AN35" s="13"/>
      <c r="AO35" s="14"/>
      <c r="AP35" s="17"/>
      <c r="AQ35" s="17"/>
      <c r="AR35" s="17"/>
      <c r="AS35" s="13"/>
      <c r="AT35" s="14"/>
      <c r="AV35" s="30"/>
      <c r="AW35" s="16"/>
      <c r="AX35" s="16"/>
      <c r="AZ35" s="17"/>
    </row>
    <row r="36" spans="1:54" ht="12.95" customHeight="1">
      <c r="A36" s="73">
        <f>'[1]Table 1'!A20</f>
        <v>18</v>
      </c>
      <c r="B36" s="74" t="str">
        <f>'[1]Table 1'!B20</f>
        <v>PROTYUSH KANJI</v>
      </c>
      <c r="C36" s="73">
        <f>'[1]Table 1'!C20</f>
        <v>7595043</v>
      </c>
      <c r="D36" s="7">
        <v>92</v>
      </c>
      <c r="E36" s="7"/>
      <c r="F36" s="7">
        <v>86</v>
      </c>
      <c r="G36" s="8">
        <v>82</v>
      </c>
      <c r="H36" s="8">
        <v>81</v>
      </c>
      <c r="I36" s="7">
        <v>89</v>
      </c>
      <c r="J36" s="7">
        <v>84</v>
      </c>
      <c r="K36" s="7"/>
      <c r="L36" s="8">
        <f>D36+SUM(LARGE(E36:K36,{1,2,3}))</f>
        <v>351</v>
      </c>
      <c r="M36" s="61">
        <f t="shared" si="0"/>
        <v>87.75</v>
      </c>
      <c r="N36" s="2"/>
      <c r="O36" s="2"/>
      <c r="P36" s="53" t="s">
        <v>52</v>
      </c>
      <c r="Q36" s="75">
        <f>MAX(M4:M46)</f>
        <v>98.5</v>
      </c>
      <c r="T36" s="4"/>
      <c r="U36" s="13"/>
      <c r="V36" s="14"/>
      <c r="W36" s="16"/>
      <c r="X36" s="16"/>
      <c r="Y36" s="16"/>
      <c r="Z36" s="13"/>
      <c r="AA36" s="14"/>
      <c r="AB36" s="4"/>
      <c r="AD36" s="4"/>
      <c r="AE36" s="13"/>
      <c r="AF36" s="14"/>
      <c r="AG36" s="4"/>
      <c r="AH36" s="4"/>
      <c r="AI36" s="4"/>
      <c r="AJ36" s="13"/>
      <c r="AK36" s="14"/>
      <c r="AL36" s="4"/>
      <c r="AM36" s="4"/>
      <c r="AN36" s="4"/>
      <c r="AO36" s="13"/>
      <c r="AP36" s="14"/>
      <c r="AR36" s="30"/>
      <c r="AS36" s="16"/>
      <c r="AT36" s="16"/>
      <c r="AV36" s="4"/>
    </row>
    <row r="37" spans="1:54" ht="12.95" customHeight="1">
      <c r="A37" s="73">
        <f>'[1]Table 1'!A14</f>
        <v>12</v>
      </c>
      <c r="B37" s="74" t="str">
        <f>'[1]Table 1'!B14</f>
        <v>KOUSTAV SINGH</v>
      </c>
      <c r="C37" s="73">
        <f>'[1]Table 1'!C14</f>
        <v>7591675</v>
      </c>
      <c r="D37" s="7">
        <v>90</v>
      </c>
      <c r="E37" s="7">
        <v>80</v>
      </c>
      <c r="F37" s="7"/>
      <c r="G37" s="8">
        <v>84</v>
      </c>
      <c r="H37" s="8">
        <v>69</v>
      </c>
      <c r="I37" s="7">
        <v>84</v>
      </c>
      <c r="J37" s="7"/>
      <c r="K37" s="7">
        <v>92</v>
      </c>
      <c r="L37" s="8">
        <f>D37+SUM(LARGE(E37:K37,{1,2,3}))</f>
        <v>350</v>
      </c>
      <c r="M37" s="61">
        <f t="shared" si="0"/>
        <v>87.5</v>
      </c>
      <c r="N37" s="2"/>
      <c r="O37" s="2"/>
      <c r="P37" s="53" t="s">
        <v>53</v>
      </c>
      <c r="Q37" s="75">
        <f>MIN(M4:M46)</f>
        <v>76.25</v>
      </c>
      <c r="T37" s="4"/>
      <c r="U37" s="13"/>
      <c r="V37" s="14"/>
      <c r="W37" s="16"/>
      <c r="X37" s="16"/>
      <c r="Y37" s="16"/>
      <c r="Z37" s="13"/>
      <c r="AA37" s="14"/>
      <c r="AB37" s="4"/>
      <c r="AD37" s="4"/>
      <c r="AE37" s="13"/>
      <c r="AF37" s="14"/>
      <c r="AG37" s="4"/>
      <c r="AH37" s="4"/>
      <c r="AI37" s="4"/>
      <c r="AJ37" s="13"/>
      <c r="AK37" s="14"/>
      <c r="AL37" s="4"/>
      <c r="AM37" s="4"/>
      <c r="AN37" s="4"/>
      <c r="AO37" s="13"/>
      <c r="AP37" s="14"/>
      <c r="AR37" s="30"/>
      <c r="AS37" s="16"/>
      <c r="AT37" s="16"/>
      <c r="AV37" s="4"/>
    </row>
    <row r="38" spans="1:54" ht="12.95" customHeight="1">
      <c r="A38" s="73">
        <f>'[1]Table 4'!A10</f>
        <v>38</v>
      </c>
      <c r="B38" s="74" t="str">
        <f>'[1]Table 4'!B10</f>
        <v>RUPAN SAMANTA</v>
      </c>
      <c r="C38" s="73">
        <f>'[1]Table 4'!C10</f>
        <v>7644140</v>
      </c>
      <c r="D38" s="7">
        <v>86</v>
      </c>
      <c r="E38" s="9">
        <v>86</v>
      </c>
      <c r="F38" s="9"/>
      <c r="G38" s="8">
        <v>69</v>
      </c>
      <c r="H38" s="8">
        <v>71</v>
      </c>
      <c r="I38" s="7">
        <v>79</v>
      </c>
      <c r="J38" s="7"/>
      <c r="K38" s="7">
        <v>97</v>
      </c>
      <c r="L38" s="8">
        <f>D38+SUM(LARGE(E38:K38,{1,2,3}))</f>
        <v>348</v>
      </c>
      <c r="M38" s="61">
        <f t="shared" si="0"/>
        <v>87</v>
      </c>
      <c r="N38" s="2"/>
      <c r="O38" s="2"/>
      <c r="P38" s="53" t="s">
        <v>54</v>
      </c>
      <c r="Q38" s="53">
        <f>COUNTIFS(M4:M46,"&gt;=95.00%")</f>
        <v>43</v>
      </c>
      <c r="T38" s="4"/>
      <c r="U38" s="13"/>
      <c r="V38" s="14"/>
      <c r="W38" s="16"/>
      <c r="X38" s="16"/>
      <c r="Y38" s="16"/>
      <c r="Z38" s="13"/>
      <c r="AA38" s="14"/>
      <c r="AB38" s="4"/>
      <c r="AD38" s="4"/>
      <c r="AE38" s="13"/>
      <c r="AF38" s="14"/>
      <c r="AG38" s="4"/>
      <c r="AH38" s="4"/>
      <c r="AI38" s="4"/>
      <c r="AJ38" s="13"/>
      <c r="AK38" s="14"/>
      <c r="AL38" s="4"/>
      <c r="AM38" s="4"/>
      <c r="AN38" s="4"/>
      <c r="AO38" s="13"/>
      <c r="AP38" s="14"/>
      <c r="AR38" s="30"/>
      <c r="AS38" s="16"/>
      <c r="AT38" s="16"/>
      <c r="AV38" s="4"/>
    </row>
    <row r="39" spans="1:54" ht="12.95" customHeight="1">
      <c r="A39" s="73">
        <f>'[1]Table 1'!A7</f>
        <v>5</v>
      </c>
      <c r="B39" s="74" t="str">
        <f>'[1]Table 1'!B7</f>
        <v>ANKAN SARDAR</v>
      </c>
      <c r="C39" s="73">
        <f>'[1]Table 1'!C7</f>
        <v>7588258</v>
      </c>
      <c r="D39" s="7">
        <v>85</v>
      </c>
      <c r="E39" s="9">
        <v>92</v>
      </c>
      <c r="F39" s="9"/>
      <c r="G39" s="8">
        <v>70</v>
      </c>
      <c r="H39" s="8">
        <v>67</v>
      </c>
      <c r="I39" s="7">
        <v>77</v>
      </c>
      <c r="J39" s="7">
        <v>86</v>
      </c>
      <c r="K39" s="7"/>
      <c r="L39" s="8">
        <f>D39+SUM(LARGE(E39:K39,{1,2,3}))</f>
        <v>340</v>
      </c>
      <c r="M39" s="61">
        <f t="shared" si="0"/>
        <v>85</v>
      </c>
      <c r="N39" s="2"/>
      <c r="O39" s="2"/>
      <c r="P39" s="53" t="s">
        <v>55</v>
      </c>
      <c r="Q39" s="53">
        <f>COUNTIFS(M4:M46,"&gt;89.50%")</f>
        <v>43</v>
      </c>
      <c r="T39" s="4"/>
      <c r="U39" s="13"/>
      <c r="V39" s="14"/>
      <c r="W39" s="16"/>
      <c r="X39" s="16"/>
      <c r="Y39" s="16"/>
      <c r="Z39" s="13"/>
      <c r="AA39" s="14"/>
      <c r="AB39" s="4"/>
      <c r="AD39" s="4"/>
      <c r="AE39" s="13"/>
      <c r="AF39" s="14"/>
      <c r="AG39" s="4"/>
      <c r="AH39" s="4"/>
      <c r="AI39" s="4"/>
      <c r="AJ39" s="13"/>
      <c r="AK39" s="14"/>
      <c r="AL39" s="4"/>
      <c r="AM39" s="4"/>
      <c r="AN39" s="4"/>
      <c r="AO39" s="13"/>
      <c r="AP39" s="14"/>
      <c r="AR39" s="30"/>
      <c r="AS39" s="16"/>
      <c r="AT39" s="16"/>
      <c r="AV39" s="4"/>
    </row>
    <row r="40" spans="1:54" ht="12.95" customHeight="1">
      <c r="A40" s="57">
        <f>'[1]Table 4'!A14</f>
        <v>42</v>
      </c>
      <c r="B40" s="36" t="str">
        <f>'[1]Table 4'!B14</f>
        <v>SOUVAGYA SARKAR</v>
      </c>
      <c r="C40" s="51">
        <f>'[1]Table 4'!C14</f>
        <v>7670856</v>
      </c>
      <c r="D40" s="7">
        <v>76</v>
      </c>
      <c r="E40" s="7">
        <v>86</v>
      </c>
      <c r="F40" s="7"/>
      <c r="G40" s="8">
        <v>69</v>
      </c>
      <c r="H40" s="8">
        <v>81</v>
      </c>
      <c r="I40" s="7">
        <v>88</v>
      </c>
      <c r="J40" s="7">
        <v>89</v>
      </c>
      <c r="K40" s="7"/>
      <c r="L40" s="8">
        <f>D40+SUM(LARGE(E40:K40,{1,2,3}))</f>
        <v>339</v>
      </c>
      <c r="M40" s="61">
        <f t="shared" si="0"/>
        <v>84.75</v>
      </c>
      <c r="N40" s="2"/>
      <c r="O40" s="2"/>
      <c r="P40" s="13"/>
      <c r="Q40" s="14"/>
      <c r="T40" s="4"/>
      <c r="U40" s="13"/>
      <c r="V40" s="14"/>
      <c r="W40" s="16"/>
      <c r="X40" s="16"/>
      <c r="Y40" s="16"/>
      <c r="Z40" s="13"/>
      <c r="AA40" s="14"/>
      <c r="AB40" s="4"/>
      <c r="AD40" s="4"/>
      <c r="AE40" s="13"/>
      <c r="AF40" s="14"/>
      <c r="AG40" s="4"/>
      <c r="AH40" s="4"/>
      <c r="AI40" s="4"/>
      <c r="AJ40" s="13"/>
      <c r="AK40" s="14"/>
      <c r="AL40" s="4"/>
      <c r="AM40" s="4"/>
      <c r="AN40" s="4"/>
      <c r="AO40" s="13"/>
      <c r="AP40" s="14"/>
      <c r="AR40" s="30"/>
      <c r="AS40" s="16"/>
      <c r="AT40" s="16"/>
      <c r="AV40" s="4"/>
      <c r="AW40" s="38"/>
      <c r="AX40" s="38"/>
    </row>
    <row r="41" spans="1:54" ht="12.95" customHeight="1">
      <c r="A41" s="73">
        <f>'[1]Table 1'!A11</f>
        <v>9</v>
      </c>
      <c r="B41" s="74" t="str">
        <f>'[1]Table 1'!B11</f>
        <v>BIDORSHI POTI</v>
      </c>
      <c r="C41" s="73">
        <f>'[1]Table 1'!C11</f>
        <v>7588685</v>
      </c>
      <c r="D41" s="7">
        <v>83</v>
      </c>
      <c r="E41" s="7">
        <v>85</v>
      </c>
      <c r="F41" s="7"/>
      <c r="G41" s="8">
        <v>62</v>
      </c>
      <c r="H41" s="8">
        <v>81</v>
      </c>
      <c r="I41" s="7">
        <v>79</v>
      </c>
      <c r="J41" s="7">
        <v>88</v>
      </c>
      <c r="K41" s="7"/>
      <c r="L41" s="8">
        <f>D41+SUM(LARGE(E41:K41,{1,2,3}))</f>
        <v>337</v>
      </c>
      <c r="M41" s="61">
        <f t="shared" si="0"/>
        <v>84.25</v>
      </c>
      <c r="N41" s="2"/>
      <c r="O41" s="2"/>
      <c r="P41" s="13"/>
      <c r="Q41" s="14"/>
      <c r="T41" s="4"/>
      <c r="U41" s="13"/>
      <c r="V41" s="14"/>
      <c r="W41" s="16"/>
      <c r="X41" s="16"/>
      <c r="Y41" s="16"/>
      <c r="Z41" s="13"/>
      <c r="AA41" s="14"/>
      <c r="AB41" s="4"/>
      <c r="AD41" s="4"/>
      <c r="AE41" s="13"/>
      <c r="AF41" s="14"/>
      <c r="AG41" s="4"/>
      <c r="AH41" s="4"/>
      <c r="AI41" s="4"/>
      <c r="AJ41" s="13"/>
      <c r="AK41" s="14"/>
      <c r="AL41" s="4"/>
      <c r="AM41" s="4"/>
      <c r="AN41" s="4"/>
      <c r="AO41" s="13"/>
      <c r="AP41" s="14"/>
      <c r="AR41" s="30"/>
      <c r="AS41" s="16"/>
      <c r="AT41" s="16"/>
      <c r="AV41" s="4"/>
    </row>
    <row r="42" spans="1:54" ht="12.95" customHeight="1">
      <c r="A42" s="73">
        <f>'[1]Table 1'!A27</f>
        <v>25</v>
      </c>
      <c r="B42" s="74" t="str">
        <f>'[1]Table 1'!B27</f>
        <v>SHUBHAM KUITI</v>
      </c>
      <c r="C42" s="73">
        <f>'[1]Table 1'!C27</f>
        <v>7611304</v>
      </c>
      <c r="D42" s="7">
        <v>87</v>
      </c>
      <c r="E42" s="44">
        <v>86</v>
      </c>
      <c r="F42" s="7"/>
      <c r="G42" s="8">
        <v>60</v>
      </c>
      <c r="H42" s="8">
        <v>65</v>
      </c>
      <c r="I42" s="7">
        <v>71</v>
      </c>
      <c r="J42" s="7"/>
      <c r="K42" s="7">
        <v>78</v>
      </c>
      <c r="L42" s="8">
        <f>D42+SUM(LARGE(E42:K42,{1,2,3}))</f>
        <v>322</v>
      </c>
      <c r="M42" s="61">
        <f t="shared" si="0"/>
        <v>80.5</v>
      </c>
      <c r="N42" s="2"/>
      <c r="O42" s="2"/>
      <c r="P42" s="13"/>
      <c r="Q42" s="14"/>
      <c r="T42" s="4"/>
      <c r="U42" s="13"/>
      <c r="V42" s="14"/>
      <c r="W42" s="16"/>
      <c r="X42" s="16"/>
      <c r="Y42" s="16"/>
      <c r="Z42" s="13"/>
      <c r="AA42" s="14"/>
      <c r="AB42" s="4"/>
      <c r="AD42" s="4"/>
      <c r="AE42" s="13"/>
      <c r="AF42" s="14"/>
      <c r="AG42" s="4"/>
      <c r="AH42" s="4"/>
      <c r="AI42" s="4"/>
      <c r="AJ42" s="13"/>
      <c r="AK42" s="14"/>
      <c r="AL42" s="4"/>
      <c r="AM42" s="4"/>
      <c r="AN42" s="4"/>
      <c r="AO42" s="13"/>
      <c r="AP42" s="14"/>
      <c r="AR42" s="30"/>
      <c r="AS42" s="16"/>
      <c r="AT42" s="16"/>
      <c r="AV42" s="4"/>
    </row>
    <row r="43" spans="1:54" ht="12.95" customHeight="1">
      <c r="A43" s="73">
        <f>'[1]Table 1'!A16</f>
        <v>14</v>
      </c>
      <c r="B43" s="74" t="str">
        <f>'[1]Table 1'!B16</f>
        <v>NIRNAY NASKAR</v>
      </c>
      <c r="C43" s="73">
        <f>'[1]Table 1'!C16</f>
        <v>7592037</v>
      </c>
      <c r="D43" s="7">
        <v>88</v>
      </c>
      <c r="E43" s="7"/>
      <c r="F43" s="7">
        <v>86</v>
      </c>
      <c r="G43" s="8">
        <v>73</v>
      </c>
      <c r="H43" s="8">
        <v>66</v>
      </c>
      <c r="I43" s="7">
        <v>63</v>
      </c>
      <c r="J43" s="7">
        <v>73</v>
      </c>
      <c r="K43" s="7"/>
      <c r="L43" s="8">
        <f>D43+SUM(LARGE(E43:K43,{1,2,3}))</f>
        <v>320</v>
      </c>
      <c r="M43" s="61">
        <f t="shared" si="0"/>
        <v>80</v>
      </c>
      <c r="N43" s="2"/>
      <c r="O43" s="2"/>
      <c r="P43" s="13"/>
      <c r="Q43" s="14"/>
      <c r="T43" s="4"/>
      <c r="U43" s="13"/>
      <c r="V43" s="14"/>
      <c r="W43" s="16"/>
      <c r="X43" s="16"/>
      <c r="Y43" s="16"/>
      <c r="Z43" s="13"/>
      <c r="AA43" s="14"/>
      <c r="AB43" s="4"/>
      <c r="AD43" s="4"/>
      <c r="AE43" s="13"/>
      <c r="AF43" s="14"/>
      <c r="AG43" s="4"/>
      <c r="AH43" s="4"/>
      <c r="AI43" s="4"/>
      <c r="AJ43" s="13"/>
      <c r="AK43" s="14"/>
      <c r="AL43" s="4"/>
      <c r="AM43" s="4"/>
      <c r="AN43" s="4"/>
      <c r="AO43" s="13"/>
      <c r="AP43" s="14"/>
      <c r="AR43" s="30"/>
      <c r="AS43" s="16"/>
      <c r="AT43" s="16"/>
      <c r="AV43" s="4"/>
    </row>
    <row r="44" spans="1:54" ht="12.95" customHeight="1">
      <c r="A44" s="73">
        <f>'[1]Table 1'!A10</f>
        <v>8</v>
      </c>
      <c r="B44" s="74" t="str">
        <f>'[1]Table 1'!B10</f>
        <v>BENSON SAJI VARGHESE</v>
      </c>
      <c r="C44" s="73">
        <f>'[1]Table 1'!C10</f>
        <v>7588669</v>
      </c>
      <c r="D44" s="7">
        <v>91</v>
      </c>
      <c r="E44" s="7"/>
      <c r="F44" s="7">
        <v>80</v>
      </c>
      <c r="G44" s="8">
        <v>62</v>
      </c>
      <c r="H44" s="8">
        <v>51</v>
      </c>
      <c r="I44" s="7">
        <v>53</v>
      </c>
      <c r="J44" s="7"/>
      <c r="K44" s="7">
        <v>79</v>
      </c>
      <c r="L44" s="8">
        <f>D44+SUM(LARGE(E44:K44,{1,2,3}))</f>
        <v>312</v>
      </c>
      <c r="M44" s="61">
        <f t="shared" si="0"/>
        <v>78</v>
      </c>
      <c r="N44" s="2"/>
      <c r="O44" s="2"/>
      <c r="P44" s="13"/>
      <c r="Q44" s="14"/>
      <c r="T44" s="4"/>
      <c r="U44" s="13"/>
      <c r="V44" s="14"/>
      <c r="W44" s="16"/>
      <c r="X44" s="16"/>
      <c r="Y44" s="16"/>
      <c r="Z44" s="13"/>
      <c r="AA44" s="14"/>
      <c r="AB44" s="4"/>
      <c r="AD44" s="4"/>
      <c r="AE44" s="13"/>
      <c r="AF44" s="14"/>
      <c r="AG44" s="4"/>
      <c r="AH44" s="4"/>
      <c r="AI44" s="4"/>
      <c r="AJ44" s="13"/>
      <c r="AK44" s="14"/>
      <c r="AL44" s="4"/>
      <c r="AM44" s="4"/>
      <c r="AN44" s="4"/>
      <c r="AO44" s="13"/>
      <c r="AP44" s="14"/>
      <c r="AR44" s="30"/>
      <c r="AS44" s="16"/>
      <c r="AT44" s="16"/>
      <c r="AV44" s="4"/>
    </row>
    <row r="45" spans="1:54" ht="12.95" customHeight="1">
      <c r="A45" s="73">
        <f>'[1]Table 1'!A15</f>
        <v>13</v>
      </c>
      <c r="B45" s="74" t="str">
        <f>'[1]Table 1'!B15</f>
        <v>MOUPRIYA NASKAR</v>
      </c>
      <c r="C45" s="73">
        <f>'[1]Table 1'!C15</f>
        <v>7591984</v>
      </c>
      <c r="D45" s="7">
        <v>81</v>
      </c>
      <c r="E45" s="7">
        <v>78</v>
      </c>
      <c r="F45" s="7"/>
      <c r="G45" s="8">
        <v>67</v>
      </c>
      <c r="H45" s="8">
        <v>57</v>
      </c>
      <c r="I45" s="7">
        <v>51</v>
      </c>
      <c r="J45" s="7">
        <v>81</v>
      </c>
      <c r="K45" s="7"/>
      <c r="L45" s="8">
        <f>D45+SUM(LARGE(E45:K45,{1,2,3}))</f>
        <v>307</v>
      </c>
      <c r="M45" s="61">
        <f t="shared" si="0"/>
        <v>76.75</v>
      </c>
      <c r="N45" s="2"/>
      <c r="O45" s="2"/>
      <c r="P45" s="13"/>
      <c r="Q45" s="14"/>
      <c r="T45" s="4"/>
      <c r="U45" s="13"/>
      <c r="V45" s="14"/>
      <c r="W45" s="16"/>
      <c r="X45" s="16"/>
      <c r="Y45" s="16"/>
      <c r="Z45" s="13"/>
      <c r="AA45" s="14"/>
      <c r="AB45" s="4"/>
      <c r="AD45" s="4"/>
      <c r="AE45" s="13"/>
      <c r="AF45" s="14"/>
      <c r="AG45" s="4"/>
      <c r="AH45" s="4"/>
      <c r="AI45" s="4"/>
      <c r="AJ45" s="13"/>
      <c r="AK45" s="14"/>
      <c r="AL45" s="4"/>
      <c r="AM45" s="4"/>
      <c r="AN45" s="4"/>
      <c r="AO45" s="13"/>
      <c r="AP45" s="14"/>
      <c r="AR45" s="30"/>
      <c r="AS45" s="16"/>
      <c r="AT45" s="16"/>
      <c r="AV45" s="4"/>
    </row>
    <row r="46" spans="1:54" ht="12.95" customHeight="1">
      <c r="A46" s="73">
        <f>'[1]Table 1'!A21</f>
        <v>19</v>
      </c>
      <c r="B46" s="74" t="str">
        <f>'[1]Table 1'!B21</f>
        <v>ABID HASSAN</v>
      </c>
      <c r="C46" s="73">
        <f>'[1]Table 1'!C21</f>
        <v>7598908</v>
      </c>
      <c r="D46" s="7">
        <v>87</v>
      </c>
      <c r="E46" s="7">
        <v>85</v>
      </c>
      <c r="F46" s="7"/>
      <c r="G46" s="8">
        <v>66</v>
      </c>
      <c r="H46" s="8">
        <v>52</v>
      </c>
      <c r="I46" s="7">
        <v>56</v>
      </c>
      <c r="J46" s="7">
        <v>67</v>
      </c>
      <c r="K46" s="7"/>
      <c r="L46" s="8">
        <f>D46+SUM(LARGE(E46:K46,{1,2,3}))</f>
        <v>305</v>
      </c>
      <c r="M46" s="61">
        <f t="shared" si="0"/>
        <v>76.25</v>
      </c>
      <c r="N46" s="2"/>
      <c r="O46" s="2"/>
      <c r="P46" s="13"/>
      <c r="Q46" s="14"/>
      <c r="T46" s="4"/>
      <c r="U46" s="13"/>
      <c r="V46" s="14"/>
      <c r="W46" s="16"/>
      <c r="X46" s="16"/>
      <c r="Y46" s="16"/>
      <c r="Z46" s="13"/>
      <c r="AA46" s="14"/>
      <c r="AB46" s="4"/>
      <c r="AD46" s="4"/>
      <c r="AE46" s="13"/>
      <c r="AF46" s="14"/>
      <c r="AG46" s="4"/>
      <c r="AH46" s="4"/>
      <c r="AI46" s="4"/>
      <c r="AJ46" s="13"/>
      <c r="AK46" s="14"/>
      <c r="AL46" s="4"/>
      <c r="AM46" s="4"/>
      <c r="AN46" s="4"/>
      <c r="AO46" s="13"/>
      <c r="AP46" s="14"/>
      <c r="AR46" s="30"/>
      <c r="AS46" s="16"/>
      <c r="AT46" s="16"/>
      <c r="AV46" s="4"/>
    </row>
    <row r="47" spans="1:54" ht="14.1" customHeight="1">
      <c r="A47" s="58"/>
      <c r="B47" s="30"/>
      <c r="C47" s="31"/>
      <c r="D47" s="2"/>
      <c r="E47" s="2"/>
      <c r="F47" s="2"/>
      <c r="G47" s="13"/>
      <c r="H47" s="13"/>
      <c r="I47" s="2"/>
      <c r="J47" s="2"/>
      <c r="K47" s="2"/>
      <c r="L47" s="13"/>
      <c r="M47" s="13"/>
      <c r="N47" s="2"/>
      <c r="O47" s="2"/>
      <c r="Q47" s="13"/>
      <c r="R47" s="14"/>
      <c r="S47" s="2"/>
      <c r="T47" s="2"/>
      <c r="V47" s="13"/>
      <c r="W47" s="14"/>
      <c r="Z47" s="4"/>
      <c r="AA47" s="13"/>
      <c r="AB47" s="14"/>
      <c r="AC47" s="16"/>
      <c r="AD47" s="16"/>
      <c r="AE47" s="16"/>
      <c r="AF47" s="13"/>
      <c r="AG47" s="14"/>
      <c r="AH47" s="4"/>
      <c r="AI47" s="4"/>
      <c r="AJ47" s="4"/>
      <c r="AK47" s="13"/>
      <c r="AL47" s="14"/>
      <c r="AM47" s="4"/>
      <c r="AN47" s="4"/>
      <c r="AO47" s="4"/>
      <c r="AP47" s="13"/>
      <c r="AQ47" s="14"/>
      <c r="AR47" s="4"/>
      <c r="AS47" s="4"/>
      <c r="AT47" s="4"/>
      <c r="AU47" s="13"/>
      <c r="AV47" s="14"/>
      <c r="AX47" s="30"/>
      <c r="AY47" s="16"/>
      <c r="AZ47" s="16"/>
      <c r="BB47" s="4"/>
    </row>
    <row r="48" spans="1:54" ht="13.5" customHeight="1">
      <c r="A48" s="21"/>
      <c r="B48" s="21"/>
      <c r="C48" s="19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"/>
      <c r="O48" s="1"/>
      <c r="Q48" s="1"/>
      <c r="S48" s="3"/>
      <c r="T48" s="1"/>
      <c r="V48" s="1"/>
      <c r="Z48" s="4"/>
      <c r="AA48" s="1"/>
      <c r="AB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T48" s="4"/>
    </row>
    <row r="49" spans="1:46" ht="12.6" customHeight="1">
      <c r="A49" s="58"/>
      <c r="B49" s="30"/>
      <c r="C49" s="31"/>
      <c r="D49" s="13"/>
      <c r="E49" s="13"/>
      <c r="F49" s="13"/>
      <c r="G49" s="13"/>
      <c r="H49" s="13"/>
      <c r="I49" s="13"/>
      <c r="J49" s="13"/>
      <c r="K49" s="13"/>
      <c r="L49" s="13"/>
      <c r="M49" s="45"/>
      <c r="N49" s="3"/>
      <c r="O49" s="1"/>
      <c r="P49" s="41"/>
      <c r="Q49" s="42"/>
      <c r="S49" s="3"/>
      <c r="T49" s="1"/>
      <c r="V49" s="1"/>
      <c r="Z49" s="4"/>
      <c r="AA49" s="1"/>
      <c r="AB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T49" s="4"/>
    </row>
    <row r="50" spans="1:46" ht="12.6" customHeight="1">
      <c r="A50" s="58"/>
      <c r="B50" s="30"/>
      <c r="C50" s="31"/>
      <c r="D50" s="15"/>
      <c r="E50" s="2"/>
      <c r="F50" s="2"/>
      <c r="G50" s="13"/>
      <c r="H50" s="13"/>
      <c r="I50" s="2"/>
      <c r="J50" s="2"/>
      <c r="K50" s="2"/>
      <c r="L50" s="13"/>
      <c r="M50" s="45"/>
      <c r="N50" s="3"/>
      <c r="O50" s="1"/>
      <c r="P50" s="41"/>
      <c r="Q50" s="43"/>
      <c r="S50" s="3"/>
      <c r="T50" s="1"/>
      <c r="V50" s="1"/>
      <c r="Z50" s="4"/>
      <c r="AA50" s="1"/>
      <c r="AB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T50" s="4"/>
    </row>
    <row r="51" spans="1:46" ht="12.6" customHeight="1">
      <c r="A51" s="58"/>
      <c r="B51" s="30"/>
      <c r="C51" s="31"/>
      <c r="D51" s="2"/>
      <c r="E51" s="2"/>
      <c r="F51" s="2"/>
      <c r="G51" s="13"/>
      <c r="H51" s="13"/>
      <c r="I51" s="2"/>
      <c r="J51" s="2"/>
      <c r="K51" s="2"/>
      <c r="L51" s="13"/>
      <c r="M51" s="45"/>
      <c r="N51" s="3"/>
      <c r="O51" s="1"/>
      <c r="Q51" s="1"/>
      <c r="S51" s="3"/>
      <c r="T51" s="1"/>
      <c r="V51" s="1"/>
      <c r="Z51" s="4"/>
      <c r="AA51" s="1"/>
      <c r="AB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T51" s="4"/>
    </row>
    <row r="52" spans="1:46" ht="12.6" customHeight="1">
      <c r="A52" s="58"/>
      <c r="B52" s="30"/>
      <c r="C52" s="31"/>
      <c r="D52" s="2"/>
      <c r="E52" s="2"/>
      <c r="F52" s="2"/>
      <c r="G52" s="13"/>
      <c r="H52" s="13"/>
      <c r="I52" s="2"/>
      <c r="J52" s="2"/>
      <c r="K52" s="2"/>
      <c r="L52" s="13"/>
      <c r="M52" s="45"/>
      <c r="N52" s="3"/>
      <c r="O52" s="1"/>
      <c r="Q52" s="1"/>
      <c r="S52" s="3"/>
      <c r="T52" s="1"/>
      <c r="V52" s="1"/>
      <c r="Z52" s="4"/>
      <c r="AA52" s="1"/>
      <c r="AB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T52" s="4"/>
    </row>
    <row r="53" spans="1:46" ht="12.6" customHeight="1">
      <c r="A53" s="58"/>
      <c r="B53" s="30"/>
      <c r="C53" s="31"/>
      <c r="D53" s="2"/>
      <c r="E53" s="46"/>
      <c r="F53" s="46"/>
      <c r="G53" s="13"/>
      <c r="H53" s="13"/>
      <c r="I53" s="2"/>
      <c r="J53" s="2"/>
      <c r="K53" s="2"/>
      <c r="L53" s="13"/>
      <c r="M53" s="45"/>
      <c r="N53" s="3"/>
      <c r="O53" s="1"/>
      <c r="Q53" s="1"/>
      <c r="S53" s="3"/>
      <c r="T53" s="1"/>
      <c r="V53" s="1"/>
      <c r="Z53" s="4"/>
      <c r="AA53" s="1"/>
      <c r="AB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T53" s="4"/>
    </row>
    <row r="54" spans="1:46" ht="12.6" customHeight="1">
      <c r="A54" s="58"/>
      <c r="B54" s="30"/>
      <c r="C54" s="31"/>
      <c r="D54" s="2"/>
      <c r="E54" s="2"/>
      <c r="F54" s="2"/>
      <c r="G54" s="13"/>
      <c r="H54" s="13"/>
      <c r="I54" s="2"/>
      <c r="J54" s="2"/>
      <c r="K54" s="2"/>
      <c r="L54" s="13"/>
      <c r="M54" s="45"/>
      <c r="O54" s="4"/>
      <c r="Q54" s="4"/>
      <c r="T54" s="4"/>
      <c r="V54" s="4"/>
      <c r="Z54" s="4"/>
      <c r="AA54" s="4"/>
      <c r="AB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T54" s="4"/>
    </row>
    <row r="55" spans="1:46" ht="12.6" customHeight="1">
      <c r="A55" s="58"/>
      <c r="B55" s="30"/>
      <c r="C55" s="31"/>
      <c r="D55" s="2"/>
      <c r="E55" s="2"/>
      <c r="F55" s="2"/>
      <c r="G55" s="13"/>
      <c r="H55" s="13"/>
      <c r="I55" s="2"/>
      <c r="J55" s="2"/>
      <c r="K55" s="2"/>
      <c r="L55" s="13"/>
      <c r="M55" s="45"/>
      <c r="O55" s="4"/>
      <c r="Q55" s="4"/>
      <c r="T55" s="4"/>
      <c r="V55" s="4"/>
      <c r="Z55" s="4"/>
      <c r="AA55" s="4"/>
      <c r="AB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T55" s="4"/>
    </row>
    <row r="56" spans="1:46" ht="12.6" customHeight="1">
      <c r="A56" s="58"/>
      <c r="B56" s="30"/>
      <c r="C56" s="31"/>
      <c r="D56" s="2"/>
      <c r="E56" s="2"/>
      <c r="F56" s="2"/>
      <c r="G56" s="13"/>
      <c r="H56" s="13"/>
      <c r="I56" s="2"/>
      <c r="J56" s="2"/>
      <c r="K56" s="2"/>
      <c r="L56" s="13"/>
      <c r="M56" s="45"/>
      <c r="O56" s="4"/>
      <c r="Q56" s="4"/>
      <c r="T56" s="4"/>
      <c r="V56" s="4"/>
      <c r="Z56" s="4"/>
      <c r="AA56" s="4"/>
      <c r="AB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T56" s="4"/>
    </row>
    <row r="57" spans="1:46" ht="12.6" customHeight="1">
      <c r="A57" s="58"/>
      <c r="B57" s="30"/>
      <c r="C57" s="31"/>
      <c r="D57" s="2"/>
      <c r="E57" s="2"/>
      <c r="F57" s="2"/>
      <c r="G57" s="13"/>
      <c r="H57" s="13"/>
      <c r="I57" s="2"/>
      <c r="J57" s="2"/>
      <c r="K57" s="2"/>
      <c r="L57" s="13"/>
      <c r="M57" s="45"/>
      <c r="O57" s="4"/>
      <c r="Q57" s="4"/>
      <c r="T57" s="4"/>
      <c r="V57" s="4"/>
      <c r="Z57" s="4"/>
      <c r="AA57" s="4"/>
      <c r="AB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T57" s="4"/>
    </row>
    <row r="58" spans="1:46" ht="12.6" customHeight="1">
      <c r="A58" s="58"/>
      <c r="B58" s="30"/>
      <c r="C58" s="31"/>
      <c r="D58" s="2"/>
      <c r="E58" s="2"/>
      <c r="F58" s="2"/>
      <c r="G58" s="13"/>
      <c r="H58" s="13"/>
      <c r="I58" s="2"/>
      <c r="J58" s="2"/>
      <c r="K58" s="2"/>
      <c r="L58" s="13"/>
      <c r="M58" s="45"/>
      <c r="O58" s="4"/>
      <c r="Q58" s="4"/>
      <c r="T58" s="4"/>
      <c r="V58" s="4"/>
      <c r="Z58" s="4"/>
      <c r="AA58" s="4"/>
      <c r="AB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T58" s="4"/>
    </row>
    <row r="59" spans="1:46" ht="12.6" customHeight="1">
      <c r="A59" s="58"/>
      <c r="B59" s="30"/>
      <c r="C59" s="31"/>
      <c r="D59" s="2"/>
      <c r="E59" s="2"/>
      <c r="F59" s="2"/>
      <c r="G59" s="13"/>
      <c r="H59" s="13"/>
      <c r="I59" s="2"/>
      <c r="J59" s="2"/>
      <c r="K59" s="2"/>
      <c r="L59" s="13"/>
      <c r="M59" s="45"/>
      <c r="O59" s="4"/>
      <c r="Q59" s="4"/>
      <c r="T59" s="4"/>
      <c r="V59" s="4"/>
      <c r="Z59" s="4"/>
      <c r="AA59" s="4"/>
      <c r="AB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T59" s="4"/>
    </row>
    <row r="60" spans="1:46" ht="12.6" customHeight="1">
      <c r="A60" s="58"/>
      <c r="B60" s="30"/>
      <c r="C60" s="31"/>
      <c r="D60" s="2"/>
      <c r="E60" s="2"/>
      <c r="F60" s="2"/>
      <c r="G60" s="13"/>
      <c r="H60" s="13"/>
      <c r="I60" s="2"/>
      <c r="J60" s="2"/>
      <c r="K60" s="2"/>
      <c r="L60" s="13"/>
      <c r="M60" s="45"/>
      <c r="O60" s="4"/>
      <c r="Q60" s="4"/>
      <c r="T60" s="4"/>
      <c r="V60" s="4"/>
      <c r="Z60" s="4"/>
      <c r="AA60" s="4"/>
      <c r="AB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T60" s="4"/>
    </row>
    <row r="61" spans="1:46" ht="12.6" customHeight="1">
      <c r="A61" s="58"/>
      <c r="B61" s="30"/>
      <c r="C61" s="31"/>
      <c r="D61" s="2"/>
      <c r="E61" s="2"/>
      <c r="F61" s="2"/>
      <c r="G61" s="13"/>
      <c r="H61" s="13"/>
      <c r="I61" s="2"/>
      <c r="J61" s="2"/>
      <c r="K61" s="2"/>
      <c r="L61" s="13"/>
      <c r="M61" s="45"/>
      <c r="O61" s="4"/>
      <c r="Q61" s="4"/>
      <c r="T61" s="4"/>
      <c r="V61" s="4"/>
      <c r="Z61" s="4"/>
      <c r="AA61" s="4"/>
      <c r="AB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T61" s="4"/>
    </row>
    <row r="62" spans="1:46" ht="12.6" customHeight="1">
      <c r="A62" s="58"/>
      <c r="B62" s="30"/>
      <c r="C62" s="31"/>
      <c r="D62" s="2"/>
      <c r="E62" s="2"/>
      <c r="F62" s="2"/>
      <c r="G62" s="13"/>
      <c r="H62" s="13"/>
      <c r="I62" s="2"/>
      <c r="J62" s="2"/>
      <c r="K62" s="2"/>
      <c r="L62" s="13"/>
      <c r="M62" s="45"/>
      <c r="O62" s="4"/>
      <c r="Q62" s="4"/>
      <c r="T62" s="4"/>
      <c r="V62" s="4"/>
      <c r="Z62" s="4"/>
      <c r="AA62" s="4"/>
      <c r="AB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T62" s="4"/>
    </row>
    <row r="63" spans="1:46" ht="12.6" customHeight="1">
      <c r="A63" s="58"/>
      <c r="B63" s="30"/>
      <c r="C63" s="31"/>
      <c r="D63" s="2"/>
      <c r="E63" s="2"/>
      <c r="F63" s="2"/>
      <c r="G63" s="13"/>
      <c r="H63" s="13"/>
      <c r="I63" s="2"/>
      <c r="J63" s="2"/>
      <c r="K63" s="2"/>
      <c r="L63" s="13"/>
      <c r="M63" s="45"/>
      <c r="O63" s="4"/>
      <c r="Q63" s="4"/>
      <c r="T63" s="4"/>
      <c r="V63" s="4"/>
      <c r="Z63" s="4"/>
      <c r="AA63" s="4"/>
      <c r="AB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T63" s="4"/>
    </row>
    <row r="64" spans="1:46" ht="12.6" customHeight="1">
      <c r="A64" s="58"/>
      <c r="B64" s="30"/>
      <c r="C64" s="31"/>
      <c r="D64" s="2"/>
      <c r="E64" s="2"/>
      <c r="F64" s="2"/>
      <c r="G64" s="13"/>
      <c r="H64" s="13"/>
      <c r="I64" s="2"/>
      <c r="J64" s="2"/>
      <c r="K64" s="2"/>
      <c r="L64" s="13"/>
      <c r="M64" s="45"/>
      <c r="O64" s="4"/>
      <c r="Q64" s="4"/>
      <c r="T64" s="4"/>
      <c r="V64" s="4"/>
      <c r="Z64" s="4"/>
      <c r="AA64" s="4"/>
      <c r="AB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T64" s="4"/>
    </row>
    <row r="65" spans="1:46" ht="12.6" customHeight="1">
      <c r="A65" s="58"/>
      <c r="B65" s="30"/>
      <c r="C65" s="31"/>
      <c r="D65" s="2"/>
      <c r="E65" s="2"/>
      <c r="F65" s="2"/>
      <c r="G65" s="13"/>
      <c r="H65" s="13"/>
      <c r="I65" s="2"/>
      <c r="J65" s="2"/>
      <c r="K65" s="2"/>
      <c r="L65" s="13"/>
      <c r="M65" s="45"/>
      <c r="O65" s="4"/>
      <c r="Q65" s="4"/>
      <c r="T65" s="4"/>
      <c r="V65" s="4"/>
      <c r="Z65" s="4"/>
      <c r="AA65" s="4"/>
      <c r="AB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T65" s="4"/>
    </row>
    <row r="66" spans="1:46" ht="12.6" customHeight="1">
      <c r="A66" s="58"/>
      <c r="B66" s="30"/>
      <c r="C66" s="31"/>
      <c r="D66" s="2"/>
      <c r="E66" s="2"/>
      <c r="F66" s="2"/>
      <c r="G66" s="13"/>
      <c r="H66" s="13"/>
      <c r="I66" s="2"/>
      <c r="J66" s="2"/>
      <c r="K66" s="2"/>
      <c r="L66" s="13"/>
      <c r="M66" s="45"/>
      <c r="O66" s="4"/>
      <c r="Q66" s="4"/>
      <c r="T66" s="4"/>
      <c r="V66" s="4"/>
      <c r="Z66" s="4"/>
      <c r="AA66" s="4"/>
      <c r="AB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T66" s="4"/>
    </row>
    <row r="67" spans="1:46" ht="12.6" customHeight="1">
      <c r="A67" s="58"/>
      <c r="B67" s="30"/>
      <c r="C67" s="31"/>
      <c r="D67" s="2"/>
      <c r="E67" s="2"/>
      <c r="F67" s="2"/>
      <c r="G67" s="13"/>
      <c r="H67" s="13"/>
      <c r="I67" s="2"/>
      <c r="J67" s="2"/>
      <c r="K67" s="2"/>
      <c r="L67" s="13"/>
      <c r="M67" s="45"/>
      <c r="O67" s="4"/>
      <c r="Q67" s="4"/>
      <c r="T67" s="4"/>
      <c r="V67" s="4"/>
      <c r="Z67" s="4"/>
      <c r="AA67" s="4"/>
      <c r="AB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T67" s="4"/>
    </row>
    <row r="68" spans="1:46" ht="12.6" customHeight="1">
      <c r="A68" s="58"/>
      <c r="B68" s="30"/>
      <c r="C68" s="31"/>
      <c r="D68" s="2"/>
      <c r="E68" s="2"/>
      <c r="F68" s="2"/>
      <c r="G68" s="13"/>
      <c r="H68" s="13"/>
      <c r="I68" s="2"/>
      <c r="J68" s="2"/>
      <c r="K68" s="2"/>
      <c r="L68" s="13"/>
      <c r="M68" s="45"/>
      <c r="O68" s="4"/>
      <c r="Q68" s="4"/>
      <c r="T68" s="4"/>
      <c r="V68" s="4"/>
      <c r="Z68" s="4"/>
      <c r="AA68" s="4"/>
      <c r="AB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T68" s="4"/>
    </row>
    <row r="69" spans="1:46" ht="12.6" customHeight="1">
      <c r="A69" s="58"/>
      <c r="B69" s="30"/>
      <c r="C69" s="31"/>
      <c r="D69" s="2"/>
      <c r="E69" s="2"/>
      <c r="F69" s="2"/>
      <c r="G69" s="13"/>
      <c r="H69" s="13"/>
      <c r="I69" s="2"/>
      <c r="J69" s="2"/>
      <c r="K69" s="2"/>
      <c r="L69" s="13"/>
      <c r="M69" s="45"/>
      <c r="O69" s="4"/>
      <c r="Q69" s="4"/>
      <c r="T69" s="4"/>
      <c r="V69" s="4"/>
      <c r="Z69" s="4"/>
      <c r="AA69" s="4"/>
      <c r="AB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T69" s="4"/>
    </row>
    <row r="70" spans="1:46" ht="12.6" customHeight="1">
      <c r="A70" s="58"/>
      <c r="B70" s="30"/>
      <c r="C70" s="31"/>
      <c r="D70" s="2"/>
      <c r="E70" s="2"/>
      <c r="F70" s="2"/>
      <c r="G70" s="13"/>
      <c r="H70" s="13"/>
      <c r="I70" s="2"/>
      <c r="J70" s="2"/>
      <c r="K70" s="2"/>
      <c r="L70" s="13"/>
      <c r="M70" s="45"/>
      <c r="O70" s="4"/>
      <c r="Q70" s="4"/>
      <c r="T70" s="4"/>
      <c r="V70" s="4"/>
      <c r="Z70" s="4"/>
      <c r="AA70" s="4"/>
      <c r="AB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T70" s="4"/>
    </row>
    <row r="71" spans="1:46" ht="12.6" customHeight="1">
      <c r="A71" s="58"/>
      <c r="B71" s="30"/>
      <c r="C71" s="31"/>
      <c r="D71" s="2"/>
      <c r="E71" s="2"/>
      <c r="F71" s="2"/>
      <c r="G71" s="13"/>
      <c r="H71" s="13"/>
      <c r="I71" s="2"/>
      <c r="J71" s="2"/>
      <c r="K71" s="2"/>
      <c r="L71" s="13"/>
      <c r="M71" s="45"/>
      <c r="O71" s="4"/>
      <c r="Q71" s="4"/>
      <c r="T71" s="4"/>
      <c r="V71" s="4"/>
      <c r="Z71" s="4"/>
      <c r="AA71" s="4"/>
      <c r="AB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T71" s="4"/>
    </row>
    <row r="72" spans="1:46" ht="12.6" customHeight="1">
      <c r="A72" s="58"/>
      <c r="B72" s="30"/>
      <c r="C72" s="31"/>
      <c r="D72" s="2"/>
      <c r="E72" s="2"/>
      <c r="F72" s="2"/>
      <c r="G72" s="13"/>
      <c r="H72" s="13"/>
      <c r="I72" s="2"/>
      <c r="J72" s="2"/>
      <c r="K72" s="2"/>
      <c r="L72" s="13"/>
      <c r="M72" s="45"/>
      <c r="O72" s="4"/>
      <c r="Q72" s="4"/>
      <c r="T72" s="4"/>
      <c r="V72" s="4"/>
      <c r="Z72" s="4"/>
      <c r="AA72" s="4"/>
      <c r="AB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T72" s="4"/>
    </row>
    <row r="73" spans="1:46" ht="12.6" customHeight="1">
      <c r="A73" s="58"/>
      <c r="B73" s="30"/>
      <c r="C73" s="31"/>
      <c r="D73" s="2"/>
      <c r="E73" s="2"/>
      <c r="F73" s="2"/>
      <c r="G73" s="13"/>
      <c r="H73" s="13"/>
      <c r="I73" s="2"/>
      <c r="J73" s="2"/>
      <c r="K73" s="2"/>
      <c r="L73" s="13"/>
      <c r="M73" s="45"/>
      <c r="O73" s="4"/>
      <c r="Q73" s="4"/>
      <c r="T73" s="4"/>
      <c r="V73" s="4"/>
      <c r="Z73" s="4"/>
      <c r="AA73" s="4"/>
      <c r="AB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T73" s="4"/>
    </row>
    <row r="74" spans="1:46" ht="12.6" customHeight="1">
      <c r="A74" s="58"/>
      <c r="B74" s="30"/>
      <c r="C74" s="31"/>
      <c r="D74" s="2"/>
      <c r="E74" s="2"/>
      <c r="F74" s="2"/>
      <c r="G74" s="13"/>
      <c r="H74" s="13"/>
      <c r="I74" s="2"/>
      <c r="J74" s="2"/>
      <c r="K74" s="2"/>
      <c r="L74" s="13"/>
      <c r="M74" s="45"/>
      <c r="O74" s="4"/>
      <c r="Q74" s="4"/>
      <c r="T74" s="4"/>
      <c r="V74" s="4"/>
      <c r="Z74" s="4"/>
      <c r="AA74" s="4"/>
      <c r="AB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T74" s="4"/>
    </row>
    <row r="75" spans="1:46" ht="12.6" customHeight="1">
      <c r="A75" s="58"/>
      <c r="B75" s="30"/>
      <c r="C75" s="31"/>
      <c r="D75" s="2"/>
      <c r="E75" s="2"/>
      <c r="F75" s="2"/>
      <c r="G75" s="13"/>
      <c r="H75" s="13"/>
      <c r="I75" s="2"/>
      <c r="J75" s="2"/>
      <c r="K75" s="2"/>
      <c r="L75" s="13"/>
      <c r="M75" s="45"/>
      <c r="O75" s="4"/>
      <c r="Q75" s="4"/>
      <c r="T75" s="4"/>
      <c r="V75" s="4"/>
      <c r="Z75" s="4"/>
      <c r="AA75" s="4"/>
      <c r="AB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T75" s="4"/>
    </row>
    <row r="76" spans="1:46" ht="12.6" customHeight="1">
      <c r="A76" s="58"/>
      <c r="B76" s="30"/>
      <c r="C76" s="31"/>
      <c r="D76" s="2"/>
      <c r="E76" s="2"/>
      <c r="F76" s="2"/>
      <c r="G76" s="13"/>
      <c r="H76" s="13"/>
      <c r="I76" s="2"/>
      <c r="J76" s="2"/>
      <c r="K76" s="2"/>
      <c r="L76" s="13"/>
      <c r="M76" s="45"/>
      <c r="O76" s="4"/>
      <c r="Q76" s="4"/>
      <c r="T76" s="4"/>
      <c r="V76" s="4"/>
      <c r="Z76" s="4"/>
      <c r="AA76" s="4"/>
      <c r="AB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T76" s="4"/>
    </row>
    <row r="77" spans="1:46" ht="12.6" customHeight="1">
      <c r="A77" s="58"/>
      <c r="B77" s="30"/>
      <c r="C77" s="31"/>
      <c r="D77" s="2"/>
      <c r="E77" s="2"/>
      <c r="F77" s="2"/>
      <c r="G77" s="13"/>
      <c r="H77" s="13"/>
      <c r="I77" s="2"/>
      <c r="J77" s="2"/>
      <c r="K77" s="2"/>
      <c r="L77" s="13"/>
      <c r="M77" s="45"/>
      <c r="O77" s="4"/>
      <c r="Q77" s="4"/>
      <c r="T77" s="4"/>
      <c r="V77" s="4"/>
      <c r="Z77" s="4"/>
      <c r="AA77" s="4"/>
      <c r="AB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T77" s="4"/>
    </row>
    <row r="78" spans="1:46" ht="12.6" customHeight="1">
      <c r="A78" s="58"/>
      <c r="B78" s="30"/>
      <c r="C78" s="31"/>
      <c r="D78" s="15"/>
      <c r="E78" s="15"/>
      <c r="F78" s="15"/>
      <c r="G78" s="13"/>
      <c r="H78" s="13"/>
      <c r="I78" s="15"/>
      <c r="J78" s="15"/>
      <c r="K78" s="15"/>
      <c r="L78" s="13"/>
      <c r="M78" s="45"/>
      <c r="O78" s="4"/>
      <c r="Q78" s="4"/>
      <c r="T78" s="4"/>
      <c r="V78" s="4"/>
      <c r="Z78" s="4"/>
      <c r="AA78" s="4"/>
      <c r="AB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T78" s="4"/>
    </row>
    <row r="79" spans="1:46" ht="12.6" customHeight="1">
      <c r="A79" s="58"/>
      <c r="B79" s="30"/>
      <c r="C79" s="31"/>
      <c r="D79" s="15"/>
      <c r="E79" s="15"/>
      <c r="F79" s="15"/>
      <c r="G79" s="13"/>
      <c r="H79" s="13"/>
      <c r="I79" s="15"/>
      <c r="J79" s="15"/>
      <c r="K79" s="15"/>
      <c r="L79" s="13"/>
      <c r="M79" s="45"/>
      <c r="O79" s="4"/>
      <c r="Q79" s="4"/>
      <c r="T79" s="4"/>
      <c r="V79" s="4"/>
      <c r="Z79" s="4"/>
      <c r="AA79" s="4"/>
      <c r="AB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T79" s="4"/>
    </row>
    <row r="80" spans="1:46" ht="12.6" customHeight="1">
      <c r="A80" s="58"/>
      <c r="B80" s="30"/>
      <c r="C80" s="31"/>
      <c r="D80" s="2"/>
      <c r="E80" s="2"/>
      <c r="F80" s="2"/>
      <c r="G80" s="13"/>
      <c r="H80" s="13"/>
      <c r="I80" s="2"/>
      <c r="J80" s="2"/>
      <c r="K80" s="2"/>
      <c r="L80" s="13"/>
      <c r="M80" s="45"/>
      <c r="O80" s="4"/>
      <c r="Q80" s="4"/>
      <c r="T80" s="4"/>
      <c r="V80" s="4"/>
      <c r="Z80" s="4"/>
      <c r="AA80" s="4"/>
      <c r="AB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T80" s="4"/>
    </row>
    <row r="81" spans="1:46" ht="12.6" customHeight="1">
      <c r="A81" s="58"/>
      <c r="B81" s="30"/>
      <c r="C81" s="31"/>
      <c r="D81" s="2"/>
      <c r="E81" s="47"/>
      <c r="F81" s="47"/>
      <c r="G81" s="13"/>
      <c r="H81" s="13"/>
      <c r="I81" s="2"/>
      <c r="J81" s="2"/>
      <c r="K81" s="2"/>
      <c r="L81" s="13"/>
      <c r="M81" s="45"/>
      <c r="O81" s="4"/>
      <c r="Q81" s="4"/>
      <c r="T81" s="4"/>
      <c r="V81" s="4"/>
      <c r="Z81" s="4"/>
      <c r="AA81" s="4"/>
      <c r="AB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T81" s="4"/>
    </row>
    <row r="82" spans="1:46" ht="12.6" customHeight="1">
      <c r="A82" s="58"/>
      <c r="B82" s="30"/>
      <c r="C82" s="31"/>
      <c r="D82" s="2"/>
      <c r="E82" s="2"/>
      <c r="F82" s="2"/>
      <c r="G82" s="13"/>
      <c r="H82" s="13"/>
      <c r="I82" s="2"/>
      <c r="J82" s="2"/>
      <c r="K82" s="2"/>
      <c r="L82" s="13"/>
      <c r="M82" s="45"/>
      <c r="O82" s="4"/>
      <c r="Q82" s="4"/>
      <c r="T82" s="4"/>
      <c r="V82" s="4"/>
      <c r="Z82" s="4"/>
      <c r="AA82" s="4"/>
      <c r="AB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T82" s="4"/>
    </row>
    <row r="83" spans="1:46" ht="12.6" customHeight="1">
      <c r="A83" s="58"/>
      <c r="B83" s="30"/>
      <c r="C83" s="31"/>
      <c r="D83" s="15"/>
      <c r="E83" s="2"/>
      <c r="F83" s="2"/>
      <c r="G83" s="13"/>
      <c r="H83" s="13"/>
      <c r="I83" s="2"/>
      <c r="J83" s="2"/>
      <c r="K83" s="2"/>
      <c r="L83" s="13"/>
      <c r="M83" s="45"/>
      <c r="O83" s="4"/>
      <c r="Q83" s="4"/>
      <c r="T83" s="4"/>
      <c r="V83" s="4"/>
      <c r="Z83" s="4"/>
      <c r="AA83" s="4"/>
      <c r="AB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T83" s="4"/>
    </row>
    <row r="84" spans="1:46" ht="12.6" customHeight="1">
      <c r="A84" s="58"/>
      <c r="B84" s="30"/>
      <c r="C84" s="31"/>
      <c r="D84" s="2"/>
      <c r="E84" s="2"/>
      <c r="F84" s="2"/>
      <c r="G84" s="13"/>
      <c r="H84" s="13"/>
      <c r="I84" s="2"/>
      <c r="J84" s="2"/>
      <c r="K84" s="2"/>
      <c r="L84" s="13"/>
      <c r="M84" s="45"/>
      <c r="O84" s="4"/>
      <c r="Q84" s="4"/>
      <c r="T84" s="4"/>
      <c r="V84" s="4"/>
      <c r="Z84" s="4"/>
      <c r="AA84" s="4"/>
      <c r="AB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T84" s="4"/>
    </row>
    <row r="85" spans="1:46" ht="12.6" customHeight="1">
      <c r="A85" s="58"/>
      <c r="B85" s="30"/>
      <c r="C85" s="31"/>
      <c r="D85" s="2"/>
      <c r="E85" s="2"/>
      <c r="F85" s="2"/>
      <c r="G85" s="13"/>
      <c r="H85" s="13"/>
      <c r="I85" s="2"/>
      <c r="J85" s="2"/>
      <c r="K85" s="2"/>
      <c r="L85" s="13"/>
      <c r="M85" s="45"/>
      <c r="O85" s="4"/>
      <c r="Q85" s="4"/>
      <c r="T85" s="4"/>
      <c r="V85" s="4"/>
      <c r="Z85" s="4"/>
      <c r="AA85" s="4"/>
      <c r="AB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T85" s="4"/>
    </row>
    <row r="86" spans="1:46" ht="12.6" customHeight="1">
      <c r="A86" s="58"/>
      <c r="B86" s="30"/>
      <c r="C86" s="31"/>
      <c r="D86" s="2"/>
      <c r="E86" s="46"/>
      <c r="F86" s="46"/>
      <c r="G86" s="13"/>
      <c r="H86" s="13"/>
      <c r="I86" s="2"/>
      <c r="J86" s="2"/>
      <c r="K86" s="2"/>
      <c r="L86" s="13"/>
      <c r="M86" s="45"/>
      <c r="O86" s="4"/>
      <c r="Q86" s="4"/>
      <c r="T86" s="4"/>
      <c r="V86" s="4"/>
      <c r="Z86" s="4"/>
      <c r="AA86" s="4"/>
      <c r="AB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T86" s="4"/>
    </row>
    <row r="87" spans="1:46" ht="12.6" customHeight="1">
      <c r="A87" s="58"/>
      <c r="B87" s="30"/>
      <c r="C87" s="31"/>
      <c r="D87" s="2"/>
      <c r="E87" s="2"/>
      <c r="F87" s="2"/>
      <c r="G87" s="13"/>
      <c r="H87" s="13"/>
      <c r="I87" s="2"/>
      <c r="J87" s="2"/>
      <c r="K87" s="2"/>
      <c r="L87" s="13"/>
      <c r="M87" s="45"/>
      <c r="O87" s="4"/>
      <c r="Q87" s="4"/>
      <c r="T87" s="4"/>
      <c r="V87" s="4"/>
      <c r="Z87" s="4"/>
      <c r="AA87" s="4"/>
      <c r="AB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T87" s="4"/>
    </row>
    <row r="88" spans="1:46" ht="12.6" customHeight="1">
      <c r="A88" s="58"/>
      <c r="B88" s="30"/>
      <c r="C88" s="31"/>
      <c r="D88" s="2"/>
      <c r="E88" s="2"/>
      <c r="F88" s="2"/>
      <c r="G88" s="13"/>
      <c r="H88" s="13"/>
      <c r="I88" s="2"/>
      <c r="J88" s="2"/>
      <c r="K88" s="2"/>
      <c r="L88" s="13"/>
      <c r="M88" s="45"/>
      <c r="O88" s="4"/>
      <c r="Q88" s="4"/>
      <c r="T88" s="4"/>
      <c r="V88" s="4"/>
      <c r="Z88" s="4"/>
      <c r="AA88" s="4"/>
      <c r="AB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T88" s="4"/>
    </row>
    <row r="89" spans="1:46" ht="12.6" customHeight="1">
      <c r="A89" s="58"/>
      <c r="B89" s="30"/>
      <c r="C89" s="31"/>
      <c r="D89" s="2"/>
      <c r="E89" s="2"/>
      <c r="F89" s="2"/>
      <c r="G89" s="13"/>
      <c r="H89" s="13"/>
      <c r="I89" s="2"/>
      <c r="J89" s="2"/>
      <c r="K89" s="2"/>
      <c r="L89" s="13"/>
      <c r="M89" s="45"/>
      <c r="O89" s="4"/>
      <c r="Q89" s="4"/>
      <c r="T89" s="4"/>
      <c r="V89" s="4"/>
      <c r="Z89" s="4"/>
      <c r="AA89" s="4"/>
      <c r="AB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T89" s="4"/>
    </row>
    <row r="90" spans="1:46" ht="12.6" customHeight="1">
      <c r="A90" s="58"/>
      <c r="B90" s="30"/>
      <c r="C90" s="31"/>
      <c r="D90" s="2"/>
      <c r="E90" s="2"/>
      <c r="F90" s="2"/>
      <c r="G90" s="13"/>
      <c r="H90" s="13"/>
      <c r="I90" s="2"/>
      <c r="J90" s="2"/>
      <c r="K90" s="2"/>
      <c r="L90" s="13"/>
      <c r="M90" s="45"/>
      <c r="O90" s="4"/>
      <c r="Q90" s="4"/>
      <c r="T90" s="4"/>
      <c r="V90" s="4"/>
      <c r="Z90" s="4"/>
      <c r="AA90" s="4"/>
      <c r="AB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T90" s="4"/>
    </row>
    <row r="91" spans="1:46" ht="12.6" customHeight="1">
      <c r="A91" s="58"/>
      <c r="B91" s="30"/>
      <c r="C91" s="31"/>
      <c r="D91" s="2"/>
      <c r="E91" s="2"/>
      <c r="F91" s="2"/>
      <c r="G91" s="13"/>
      <c r="H91" s="13"/>
      <c r="I91" s="2"/>
      <c r="J91" s="2"/>
      <c r="K91" s="2"/>
      <c r="L91" s="13"/>
      <c r="M91" s="45"/>
      <c r="O91" s="4"/>
      <c r="Q91" s="4"/>
      <c r="T91" s="4"/>
      <c r="V91" s="4"/>
      <c r="Z91" s="4"/>
      <c r="AA91" s="4"/>
      <c r="AB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T91" s="4"/>
    </row>
    <row r="92" spans="1:46" ht="12.6" customHeight="1">
      <c r="A92" s="58"/>
      <c r="B92" s="30"/>
      <c r="C92" s="31"/>
      <c r="D92" s="2"/>
      <c r="E92" s="2"/>
      <c r="F92" s="2"/>
      <c r="G92" s="13"/>
      <c r="H92" s="13"/>
      <c r="I92" s="2"/>
      <c r="J92" s="2"/>
      <c r="K92" s="2"/>
      <c r="L92" s="13"/>
      <c r="M92" s="45"/>
      <c r="O92" s="4"/>
      <c r="Q92" s="4"/>
      <c r="T92" s="4"/>
      <c r="V92" s="4"/>
      <c r="Z92" s="4"/>
      <c r="AA92" s="4"/>
      <c r="AB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T92" s="4"/>
    </row>
    <row r="93" spans="1:46" ht="12.6" customHeight="1">
      <c r="A93" s="58"/>
      <c r="B93" s="30"/>
      <c r="C93" s="31"/>
      <c r="D93" s="2"/>
      <c r="E93" s="2"/>
      <c r="F93" s="2"/>
      <c r="G93" s="13"/>
      <c r="H93" s="13"/>
      <c r="I93" s="2"/>
      <c r="J93" s="2"/>
      <c r="K93" s="2"/>
      <c r="L93" s="13"/>
      <c r="M93" s="45"/>
      <c r="O93" s="4"/>
      <c r="Q93" s="4"/>
      <c r="T93" s="4"/>
      <c r="V93" s="4"/>
      <c r="Z93" s="4"/>
      <c r="AA93" s="4"/>
      <c r="AB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T93" s="4"/>
    </row>
    <row r="94" spans="1:46" ht="12.6" customHeight="1">
      <c r="A94" s="58"/>
      <c r="B94" s="30"/>
      <c r="C94" s="31"/>
      <c r="D94" s="2"/>
      <c r="E94" s="2"/>
      <c r="F94" s="2"/>
      <c r="G94" s="13"/>
      <c r="H94" s="13"/>
      <c r="I94" s="2"/>
      <c r="J94" s="2"/>
      <c r="K94" s="2"/>
      <c r="L94" s="13"/>
      <c r="M94" s="45"/>
      <c r="O94" s="4"/>
      <c r="Q94" s="4"/>
      <c r="T94" s="4"/>
      <c r="V94" s="4"/>
      <c r="Z94" s="4"/>
      <c r="AA94" s="4"/>
      <c r="AB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T94" s="4"/>
    </row>
    <row r="95" spans="1:46" ht="12.6" customHeight="1">
      <c r="A95" s="58"/>
      <c r="B95" s="30"/>
      <c r="C95" s="31"/>
      <c r="D95" s="2"/>
      <c r="E95" s="2"/>
      <c r="F95" s="2"/>
      <c r="G95" s="13"/>
      <c r="H95" s="13"/>
      <c r="I95" s="2"/>
      <c r="J95" s="2"/>
      <c r="K95" s="2"/>
      <c r="L95" s="13"/>
      <c r="M95" s="45"/>
      <c r="O95" s="4"/>
      <c r="Q95" s="4"/>
      <c r="T95" s="4"/>
      <c r="V95" s="4"/>
      <c r="Z95" s="4"/>
      <c r="AA95" s="4"/>
      <c r="AB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T95" s="4"/>
    </row>
    <row r="96" spans="1:46" ht="12.6" customHeight="1">
      <c r="A96" s="58"/>
      <c r="B96" s="30"/>
      <c r="C96" s="31"/>
      <c r="D96" s="2"/>
      <c r="E96" s="2"/>
      <c r="F96" s="2"/>
      <c r="G96" s="13"/>
      <c r="H96" s="13"/>
      <c r="I96" s="2"/>
      <c r="J96" s="2"/>
      <c r="K96" s="2"/>
      <c r="L96" s="13"/>
      <c r="M96" s="45"/>
      <c r="O96" s="4"/>
      <c r="Q96" s="4"/>
      <c r="T96" s="4"/>
      <c r="V96" s="4"/>
      <c r="Z96" s="4"/>
      <c r="AA96" s="4"/>
      <c r="AB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T96" s="4"/>
    </row>
    <row r="97" spans="1:46" ht="12.6" customHeight="1">
      <c r="A97" s="58"/>
      <c r="B97" s="30"/>
      <c r="C97" s="31"/>
      <c r="D97" s="2"/>
      <c r="E97" s="2"/>
      <c r="F97" s="2"/>
      <c r="G97" s="13"/>
      <c r="H97" s="13"/>
      <c r="I97" s="2"/>
      <c r="J97" s="2"/>
      <c r="K97" s="2"/>
      <c r="L97" s="13"/>
      <c r="M97" s="45"/>
      <c r="O97" s="4"/>
      <c r="Q97" s="4"/>
      <c r="T97" s="4"/>
      <c r="V97" s="4"/>
      <c r="Z97" s="4"/>
      <c r="AA97" s="4"/>
      <c r="AB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T97" s="4"/>
    </row>
    <row r="98" spans="1:46" ht="12.6" customHeight="1">
      <c r="A98" s="58"/>
      <c r="B98" s="30"/>
      <c r="C98" s="31"/>
      <c r="D98" s="2"/>
      <c r="E98" s="2"/>
      <c r="F98" s="2"/>
      <c r="G98" s="13"/>
      <c r="H98" s="13"/>
      <c r="I98" s="2"/>
      <c r="J98" s="2"/>
      <c r="K98" s="2"/>
      <c r="L98" s="13"/>
      <c r="M98" s="45"/>
      <c r="O98" s="4"/>
      <c r="Q98" s="4"/>
      <c r="T98" s="4"/>
      <c r="V98" s="4"/>
      <c r="Z98" s="4"/>
      <c r="AA98" s="4"/>
      <c r="AB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T98" s="4"/>
    </row>
    <row r="99" spans="1:46" ht="12.6" customHeight="1">
      <c r="A99" s="58"/>
      <c r="B99" s="30"/>
      <c r="C99" s="31"/>
      <c r="D99" s="2"/>
      <c r="E99" s="2"/>
      <c r="F99" s="2"/>
      <c r="G99" s="13"/>
      <c r="H99" s="13"/>
      <c r="I99" s="2"/>
      <c r="J99" s="2"/>
      <c r="K99" s="2"/>
      <c r="L99" s="13"/>
      <c r="M99" s="45"/>
      <c r="O99" s="4"/>
      <c r="Q99" s="4"/>
      <c r="T99" s="4"/>
      <c r="V99" s="4"/>
      <c r="Z99" s="4"/>
      <c r="AA99" s="4"/>
      <c r="AB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T99" s="4"/>
    </row>
    <row r="100" spans="1:46" ht="12.6" customHeight="1">
      <c r="A100" s="58"/>
      <c r="B100" s="30"/>
      <c r="C100" s="31"/>
      <c r="D100" s="2"/>
      <c r="E100" s="2"/>
      <c r="F100" s="2"/>
      <c r="G100" s="13"/>
      <c r="H100" s="13"/>
      <c r="I100" s="2"/>
      <c r="J100" s="2"/>
      <c r="K100" s="2"/>
      <c r="L100" s="13"/>
      <c r="M100" s="45"/>
      <c r="O100" s="4"/>
      <c r="Q100" s="4"/>
      <c r="T100" s="4"/>
      <c r="V100" s="4"/>
      <c r="Z100" s="4"/>
      <c r="AA100" s="4"/>
      <c r="AB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T100" s="4"/>
    </row>
    <row r="101" spans="1:46" ht="12.6" customHeight="1">
      <c r="A101" s="58"/>
      <c r="B101" s="30"/>
      <c r="C101" s="31"/>
      <c r="D101" s="2"/>
      <c r="E101" s="2"/>
      <c r="F101" s="2"/>
      <c r="G101" s="13"/>
      <c r="H101" s="13"/>
      <c r="I101" s="2"/>
      <c r="J101" s="2"/>
      <c r="K101" s="2"/>
      <c r="L101" s="13"/>
      <c r="M101" s="45"/>
      <c r="O101" s="4"/>
      <c r="Q101" s="4"/>
      <c r="T101" s="4"/>
      <c r="V101" s="4"/>
      <c r="Z101" s="4"/>
      <c r="AA101" s="4"/>
      <c r="AB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T101" s="4"/>
    </row>
    <row r="102" spans="1:46" ht="12.6" customHeight="1">
      <c r="A102" s="58"/>
      <c r="B102" s="30"/>
      <c r="C102" s="31"/>
      <c r="D102" s="2"/>
      <c r="E102" s="2"/>
      <c r="F102" s="2"/>
      <c r="G102" s="13"/>
      <c r="H102" s="13"/>
      <c r="I102" s="2"/>
      <c r="J102" s="2"/>
      <c r="K102" s="2"/>
      <c r="L102" s="13"/>
      <c r="M102" s="45"/>
      <c r="O102" s="4"/>
      <c r="Q102" s="4"/>
      <c r="T102" s="4"/>
      <c r="V102" s="4"/>
      <c r="Z102" s="4"/>
      <c r="AA102" s="4"/>
      <c r="AB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T102" s="4"/>
    </row>
    <row r="103" spans="1:46" ht="12.6" customHeight="1">
      <c r="A103" s="58"/>
      <c r="B103" s="30"/>
      <c r="C103" s="31"/>
      <c r="D103" s="2"/>
      <c r="E103" s="2"/>
      <c r="F103" s="2"/>
      <c r="G103" s="13"/>
      <c r="H103" s="13"/>
      <c r="I103" s="2"/>
      <c r="J103" s="2"/>
      <c r="K103" s="2"/>
      <c r="L103" s="13"/>
      <c r="M103" s="45"/>
      <c r="O103" s="4"/>
      <c r="Q103" s="4"/>
      <c r="T103" s="4"/>
      <c r="V103" s="4"/>
      <c r="Z103" s="4"/>
      <c r="AA103" s="4"/>
      <c r="AB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T103" s="4"/>
    </row>
    <row r="104" spans="1:46" ht="12.6" customHeight="1">
      <c r="A104" s="58"/>
      <c r="B104" s="30"/>
      <c r="C104" s="31"/>
      <c r="D104" s="2"/>
      <c r="E104" s="2"/>
      <c r="F104" s="2"/>
      <c r="G104" s="13"/>
      <c r="H104" s="13"/>
      <c r="I104" s="2"/>
      <c r="J104" s="2"/>
      <c r="K104" s="2"/>
      <c r="L104" s="13"/>
      <c r="M104" s="45"/>
      <c r="O104" s="4"/>
      <c r="Q104" s="4"/>
      <c r="T104" s="4"/>
      <c r="V104" s="4"/>
      <c r="Z104" s="4"/>
      <c r="AA104" s="4"/>
      <c r="AB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T104" s="4"/>
    </row>
    <row r="105" spans="1:46" ht="12.6" customHeight="1">
      <c r="A105" s="58"/>
      <c r="B105" s="30"/>
      <c r="C105" s="31"/>
      <c r="D105" s="2"/>
      <c r="E105" s="2"/>
      <c r="F105" s="2"/>
      <c r="G105" s="13"/>
      <c r="H105" s="13"/>
      <c r="I105" s="2"/>
      <c r="J105" s="2"/>
      <c r="K105" s="2"/>
      <c r="L105" s="13"/>
      <c r="M105" s="45"/>
      <c r="O105" s="4"/>
      <c r="Q105" s="4"/>
      <c r="T105" s="4"/>
      <c r="V105" s="4"/>
      <c r="Z105" s="4"/>
      <c r="AA105" s="4"/>
      <c r="AB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T105" s="4"/>
    </row>
    <row r="106" spans="1:46" ht="13.5" customHeight="1">
      <c r="A106" s="58"/>
      <c r="B106" s="30"/>
      <c r="C106" s="39"/>
      <c r="D106" s="2"/>
      <c r="E106" s="2"/>
      <c r="F106" s="2"/>
      <c r="G106" s="13"/>
      <c r="H106" s="13"/>
      <c r="I106" s="2"/>
      <c r="J106" s="2"/>
      <c r="K106" s="2"/>
      <c r="L106" s="13"/>
      <c r="M106" s="2"/>
      <c r="O106" s="4"/>
      <c r="Q106" s="4"/>
      <c r="T106" s="4"/>
      <c r="V106" s="4"/>
      <c r="Z106" s="4"/>
      <c r="AA106" s="4"/>
      <c r="AB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T106" s="4"/>
    </row>
    <row r="107" spans="1:46" ht="13.5" customHeight="1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O107" s="4"/>
      <c r="Q107" s="4"/>
      <c r="T107" s="4"/>
      <c r="V107" s="4"/>
      <c r="Z107" s="4"/>
      <c r="AA107" s="4"/>
      <c r="AB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T107" s="4"/>
    </row>
    <row r="108" spans="1:46" ht="12.75" customHeight="1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O108" s="4"/>
      <c r="Q108" s="4"/>
      <c r="T108" s="4"/>
      <c r="V108" s="4"/>
      <c r="Z108" s="4"/>
      <c r="AA108" s="4"/>
      <c r="AB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T108" s="4"/>
    </row>
    <row r="109" spans="1:46" ht="13.5" customHeight="1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O109" s="4"/>
      <c r="Q109" s="4"/>
      <c r="T109" s="4"/>
      <c r="V109" s="4"/>
      <c r="Z109" s="4"/>
      <c r="AA109" s="4"/>
      <c r="AB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T109" s="4"/>
    </row>
    <row r="110" spans="1:46" ht="13.5" customHeight="1">
      <c r="A110" s="21"/>
      <c r="B110" s="21"/>
      <c r="C110" s="19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O110" s="4"/>
      <c r="Q110" s="4"/>
      <c r="T110" s="4"/>
      <c r="V110" s="4"/>
      <c r="Z110" s="4"/>
      <c r="AA110" s="4"/>
      <c r="AB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T110" s="4"/>
    </row>
    <row r="111" spans="1:46" ht="12.6" customHeight="1">
      <c r="A111" s="58"/>
      <c r="B111" s="30"/>
      <c r="C111" s="31"/>
      <c r="D111" s="2"/>
      <c r="E111" s="2"/>
      <c r="F111" s="2"/>
      <c r="G111" s="13"/>
      <c r="H111" s="13"/>
      <c r="I111" s="2"/>
      <c r="J111" s="2"/>
      <c r="K111" s="2"/>
      <c r="L111" s="13"/>
      <c r="M111" s="45"/>
      <c r="O111" s="4"/>
      <c r="Q111" s="40">
        <f>MAX(M111:M167)</f>
        <v>0</v>
      </c>
      <c r="T111" s="4"/>
      <c r="V111" s="4"/>
      <c r="Z111" s="4"/>
      <c r="AA111" s="4"/>
      <c r="AB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T111" s="4"/>
    </row>
    <row r="112" spans="1:46" ht="12.6" customHeight="1">
      <c r="A112" s="58"/>
      <c r="B112" s="30"/>
      <c r="C112" s="31"/>
      <c r="D112" s="2"/>
      <c r="E112" s="2"/>
      <c r="F112" s="2"/>
      <c r="G112" s="13"/>
      <c r="H112" s="13"/>
      <c r="I112" s="2"/>
      <c r="J112" s="2"/>
      <c r="K112" s="2"/>
      <c r="L112" s="13"/>
      <c r="M112" s="45"/>
      <c r="O112" s="4"/>
      <c r="Q112" s="4"/>
      <c r="T112" s="4"/>
      <c r="V112" s="4"/>
      <c r="Z112" s="4"/>
      <c r="AA112" s="4"/>
      <c r="AB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T112" s="4"/>
    </row>
    <row r="113" spans="1:46" ht="12.6" customHeight="1">
      <c r="A113" s="58"/>
      <c r="B113" s="30"/>
      <c r="C113" s="31"/>
      <c r="D113" s="15"/>
      <c r="E113" s="15"/>
      <c r="F113" s="15"/>
      <c r="G113" s="13"/>
      <c r="H113" s="13"/>
      <c r="I113" s="15"/>
      <c r="J113" s="15"/>
      <c r="K113" s="15"/>
      <c r="L113" s="13"/>
      <c r="M113" s="45"/>
      <c r="O113" s="4"/>
      <c r="Q113" s="4">
        <f>MAX(D111:D167)</f>
        <v>0</v>
      </c>
      <c r="T113" s="4"/>
      <c r="V113" s="4"/>
      <c r="Z113" s="4"/>
      <c r="AA113" s="4"/>
      <c r="AB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T113" s="4"/>
    </row>
    <row r="114" spans="1:46" ht="12.6" customHeight="1">
      <c r="A114" s="58"/>
      <c r="B114" s="30"/>
      <c r="C114" s="31"/>
      <c r="D114" s="2"/>
      <c r="E114" s="2"/>
      <c r="F114" s="2"/>
      <c r="G114" s="13"/>
      <c r="H114" s="13"/>
      <c r="I114" s="2"/>
      <c r="J114" s="2"/>
      <c r="K114" s="2"/>
      <c r="L114" s="13"/>
      <c r="M114" s="45"/>
      <c r="O114" s="4"/>
      <c r="Q114" s="4"/>
      <c r="T114" s="4"/>
      <c r="V114" s="4"/>
      <c r="Z114" s="4"/>
      <c r="AA114" s="4"/>
      <c r="AB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T114" s="4"/>
    </row>
    <row r="115" spans="1:46" ht="12.6" customHeight="1">
      <c r="A115" s="58"/>
      <c r="B115" s="30"/>
      <c r="C115" s="31"/>
      <c r="D115" s="2"/>
      <c r="E115" s="2"/>
      <c r="F115" s="2"/>
      <c r="G115" s="13"/>
      <c r="H115" s="13"/>
      <c r="I115" s="2"/>
      <c r="J115" s="2"/>
      <c r="K115" s="2"/>
      <c r="L115" s="13"/>
      <c r="M115" s="45"/>
      <c r="O115" s="4"/>
      <c r="Q115" s="4"/>
      <c r="T115" s="4"/>
      <c r="V115" s="4"/>
      <c r="Z115" s="4"/>
      <c r="AA115" s="4"/>
      <c r="AB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T115" s="4"/>
    </row>
    <row r="116" spans="1:46" ht="12.6" customHeight="1">
      <c r="A116" s="58"/>
      <c r="B116" s="30"/>
      <c r="C116" s="31"/>
      <c r="D116" s="2"/>
      <c r="E116" s="2"/>
      <c r="F116" s="2"/>
      <c r="G116" s="13"/>
      <c r="H116" s="13"/>
      <c r="I116" s="2"/>
      <c r="J116" s="2"/>
      <c r="K116" s="2"/>
      <c r="L116" s="13"/>
      <c r="M116" s="45"/>
      <c r="O116" s="4"/>
      <c r="Q116" s="4"/>
      <c r="T116" s="4"/>
      <c r="V116" s="4"/>
      <c r="Z116" s="4"/>
      <c r="AA116" s="4"/>
      <c r="AB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T116" s="4"/>
    </row>
    <row r="117" spans="1:46" ht="12.6" customHeight="1">
      <c r="A117" s="58"/>
      <c r="B117" s="30"/>
      <c r="C117" s="31"/>
      <c r="D117" s="2"/>
      <c r="E117" s="2"/>
      <c r="F117" s="2"/>
      <c r="G117" s="13"/>
      <c r="H117" s="13"/>
      <c r="I117" s="2"/>
      <c r="J117" s="2"/>
      <c r="K117" s="2"/>
      <c r="L117" s="13"/>
      <c r="M117" s="45"/>
      <c r="O117" s="4"/>
      <c r="Q117" s="4"/>
      <c r="T117" s="4"/>
      <c r="V117" s="4"/>
      <c r="Z117" s="4"/>
      <c r="AA117" s="4"/>
      <c r="AB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T117" s="4"/>
    </row>
    <row r="118" spans="1:46" ht="12.6" customHeight="1">
      <c r="A118" s="58"/>
      <c r="B118" s="30"/>
      <c r="C118" s="31"/>
      <c r="D118" s="2"/>
      <c r="E118" s="2"/>
      <c r="F118" s="2"/>
      <c r="G118" s="13"/>
      <c r="H118" s="13"/>
      <c r="I118" s="2"/>
      <c r="J118" s="2"/>
      <c r="K118" s="2"/>
      <c r="L118" s="13"/>
      <c r="M118" s="45"/>
      <c r="O118" s="4"/>
      <c r="Q118" s="4"/>
      <c r="T118" s="4"/>
      <c r="V118" s="4"/>
      <c r="Z118" s="4"/>
      <c r="AA118" s="4"/>
      <c r="AB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T118" s="4"/>
    </row>
    <row r="119" spans="1:46" ht="12.6" customHeight="1">
      <c r="A119" s="58"/>
      <c r="B119" s="30"/>
      <c r="C119" s="31"/>
      <c r="D119" s="2"/>
      <c r="E119" s="2"/>
      <c r="F119" s="2"/>
      <c r="G119" s="13"/>
      <c r="H119" s="13"/>
      <c r="I119" s="2"/>
      <c r="J119" s="2"/>
      <c r="K119" s="2"/>
      <c r="L119" s="13"/>
      <c r="M119" s="45"/>
      <c r="O119" s="4"/>
      <c r="Q119" s="4"/>
      <c r="T119" s="4"/>
      <c r="V119" s="4"/>
      <c r="Z119" s="4"/>
      <c r="AA119" s="4"/>
      <c r="AB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T119" s="4"/>
    </row>
    <row r="120" spans="1:46" ht="12.6" customHeight="1">
      <c r="A120" s="58"/>
      <c r="B120" s="30"/>
      <c r="C120" s="31"/>
      <c r="D120" s="2"/>
      <c r="E120" s="2"/>
      <c r="F120" s="2"/>
      <c r="G120" s="13"/>
      <c r="H120" s="13"/>
      <c r="I120" s="2"/>
      <c r="J120" s="2"/>
      <c r="K120" s="2"/>
      <c r="L120" s="13"/>
      <c r="M120" s="45"/>
      <c r="O120" s="4"/>
      <c r="Q120" s="4"/>
      <c r="T120" s="4"/>
      <c r="V120" s="4"/>
      <c r="Z120" s="4"/>
      <c r="AA120" s="4"/>
      <c r="AB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T120" s="4"/>
    </row>
    <row r="121" spans="1:46" ht="12.6" customHeight="1">
      <c r="A121" s="58"/>
      <c r="B121" s="30"/>
      <c r="C121" s="31"/>
      <c r="D121" s="2"/>
      <c r="E121" s="2"/>
      <c r="F121" s="2"/>
      <c r="G121" s="13"/>
      <c r="H121" s="13"/>
      <c r="I121" s="2"/>
      <c r="J121" s="2"/>
      <c r="K121" s="2"/>
      <c r="L121" s="13"/>
      <c r="M121" s="45"/>
      <c r="O121" s="4"/>
      <c r="Q121" s="4"/>
      <c r="T121" s="4"/>
      <c r="V121" s="4"/>
      <c r="Z121" s="4"/>
      <c r="AA121" s="4"/>
      <c r="AB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T121" s="4"/>
    </row>
    <row r="122" spans="1:46" ht="12.6" customHeight="1">
      <c r="A122" s="58"/>
      <c r="B122" s="30"/>
      <c r="C122" s="31"/>
      <c r="D122" s="2"/>
      <c r="E122" s="2"/>
      <c r="F122" s="2"/>
      <c r="G122" s="13"/>
      <c r="H122" s="13"/>
      <c r="I122" s="2"/>
      <c r="J122" s="2"/>
      <c r="K122" s="2"/>
      <c r="L122" s="13"/>
      <c r="M122" s="45"/>
      <c r="O122" s="4"/>
      <c r="Q122" s="4"/>
      <c r="T122" s="4"/>
      <c r="V122" s="4"/>
      <c r="Z122" s="4"/>
      <c r="AA122" s="4"/>
      <c r="AB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T122" s="4"/>
    </row>
    <row r="123" spans="1:46" ht="12.6" customHeight="1">
      <c r="A123" s="58"/>
      <c r="B123" s="30"/>
      <c r="C123" s="31"/>
      <c r="D123" s="2"/>
      <c r="E123" s="2"/>
      <c r="F123" s="2"/>
      <c r="G123" s="13"/>
      <c r="H123" s="13"/>
      <c r="I123" s="2"/>
      <c r="J123" s="2"/>
      <c r="K123" s="2"/>
      <c r="L123" s="13"/>
      <c r="M123" s="45"/>
      <c r="O123" s="4"/>
      <c r="Q123" s="4"/>
      <c r="T123" s="4"/>
      <c r="V123" s="4"/>
      <c r="Z123" s="4"/>
      <c r="AA123" s="4"/>
      <c r="AB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T123" s="4"/>
    </row>
    <row r="124" spans="1:46" ht="12.6" customHeight="1">
      <c r="A124" s="58"/>
      <c r="B124" s="30"/>
      <c r="C124" s="31"/>
      <c r="D124" s="2"/>
      <c r="E124" s="2"/>
      <c r="F124" s="2"/>
      <c r="G124" s="13"/>
      <c r="H124" s="13"/>
      <c r="I124" s="2"/>
      <c r="J124" s="2"/>
      <c r="K124" s="2"/>
      <c r="L124" s="13"/>
      <c r="M124" s="45"/>
      <c r="O124" s="4"/>
      <c r="Q124" s="4"/>
      <c r="T124" s="4"/>
      <c r="V124" s="4"/>
      <c r="Z124" s="4"/>
      <c r="AA124" s="4"/>
      <c r="AB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T124" s="4"/>
    </row>
    <row r="125" spans="1:46" ht="12.6" customHeight="1">
      <c r="A125" s="58"/>
      <c r="B125" s="30"/>
      <c r="C125" s="31"/>
      <c r="D125" s="2"/>
      <c r="E125" s="2"/>
      <c r="F125" s="2"/>
      <c r="G125" s="13"/>
      <c r="H125" s="13"/>
      <c r="I125" s="2"/>
      <c r="J125" s="2"/>
      <c r="K125" s="2"/>
      <c r="L125" s="13"/>
      <c r="M125" s="45"/>
      <c r="O125" s="4"/>
      <c r="Q125" s="4"/>
      <c r="T125" s="4"/>
      <c r="V125" s="4"/>
      <c r="Z125" s="4"/>
      <c r="AA125" s="4"/>
      <c r="AB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T125" s="4"/>
    </row>
    <row r="126" spans="1:46" ht="12.6" customHeight="1">
      <c r="A126" s="58"/>
      <c r="B126" s="30"/>
      <c r="C126" s="31"/>
      <c r="D126" s="2"/>
      <c r="E126" s="2"/>
      <c r="F126" s="2"/>
      <c r="G126" s="13"/>
      <c r="H126" s="13"/>
      <c r="I126" s="2"/>
      <c r="J126" s="2"/>
      <c r="K126" s="2"/>
      <c r="L126" s="13"/>
      <c r="M126" s="45"/>
      <c r="O126" s="4"/>
      <c r="Q126" s="4"/>
      <c r="T126" s="4"/>
      <c r="V126" s="4"/>
      <c r="Z126" s="4"/>
      <c r="AA126" s="4"/>
      <c r="AB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T126" s="4"/>
    </row>
    <row r="127" spans="1:46" ht="12.6" customHeight="1">
      <c r="A127" s="58"/>
      <c r="B127" s="30"/>
      <c r="C127" s="31"/>
      <c r="D127" s="2"/>
      <c r="E127" s="46"/>
      <c r="F127" s="46"/>
      <c r="G127" s="13"/>
      <c r="H127" s="13"/>
      <c r="I127" s="2"/>
      <c r="J127" s="2"/>
      <c r="K127" s="2"/>
      <c r="L127" s="13"/>
      <c r="M127" s="45"/>
      <c r="O127" s="4"/>
      <c r="Q127" s="4"/>
      <c r="T127" s="4"/>
      <c r="V127" s="4"/>
      <c r="Z127" s="4"/>
      <c r="AA127" s="4"/>
      <c r="AB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T127" s="4"/>
    </row>
    <row r="128" spans="1:46" ht="12.6" customHeight="1">
      <c r="A128" s="58"/>
      <c r="B128" s="30"/>
      <c r="C128" s="31"/>
      <c r="D128" s="2"/>
      <c r="E128" s="2"/>
      <c r="F128" s="2"/>
      <c r="G128" s="13"/>
      <c r="H128" s="13"/>
      <c r="I128" s="2"/>
      <c r="J128" s="2"/>
      <c r="K128" s="2"/>
      <c r="L128" s="13"/>
      <c r="M128" s="45"/>
      <c r="O128" s="4"/>
      <c r="Q128" s="4"/>
      <c r="T128" s="4"/>
      <c r="V128" s="4"/>
      <c r="Z128" s="4"/>
      <c r="AA128" s="4"/>
      <c r="AB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T128" s="4"/>
    </row>
    <row r="129" spans="1:46" ht="12.6" customHeight="1">
      <c r="A129" s="58"/>
      <c r="B129" s="30"/>
      <c r="C129" s="31"/>
      <c r="D129" s="2"/>
      <c r="E129" s="2"/>
      <c r="F129" s="2"/>
      <c r="G129" s="13"/>
      <c r="H129" s="13"/>
      <c r="I129" s="2"/>
      <c r="J129" s="2"/>
      <c r="K129" s="2"/>
      <c r="L129" s="13"/>
      <c r="M129" s="45"/>
      <c r="O129" s="4"/>
      <c r="Q129" s="4"/>
      <c r="T129" s="4"/>
      <c r="V129" s="4"/>
      <c r="Z129" s="4"/>
      <c r="AA129" s="4"/>
      <c r="AB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T129" s="4"/>
    </row>
    <row r="130" spans="1:46" ht="12.6" customHeight="1">
      <c r="A130" s="58"/>
      <c r="B130" s="30"/>
      <c r="C130" s="31"/>
      <c r="D130" s="2"/>
      <c r="E130" s="2"/>
      <c r="F130" s="2"/>
      <c r="G130" s="13"/>
      <c r="H130" s="13"/>
      <c r="I130" s="2"/>
      <c r="J130" s="2"/>
      <c r="K130" s="2"/>
      <c r="L130" s="13"/>
      <c r="M130" s="45"/>
      <c r="O130" s="4"/>
      <c r="Q130" s="4"/>
      <c r="T130" s="4"/>
      <c r="V130" s="4"/>
      <c r="Z130" s="4"/>
      <c r="AA130" s="4"/>
      <c r="AB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T130" s="4"/>
    </row>
    <row r="131" spans="1:46" ht="12.6" customHeight="1">
      <c r="A131" s="58"/>
      <c r="B131" s="30"/>
      <c r="C131" s="31"/>
      <c r="D131" s="2"/>
      <c r="E131" s="2"/>
      <c r="F131" s="2"/>
      <c r="G131" s="13"/>
      <c r="H131" s="13"/>
      <c r="I131" s="2"/>
      <c r="J131" s="2"/>
      <c r="K131" s="2"/>
      <c r="L131" s="13"/>
      <c r="M131" s="45"/>
      <c r="O131" s="4"/>
      <c r="Q131" s="4"/>
      <c r="T131" s="4"/>
      <c r="V131" s="4"/>
      <c r="Z131" s="4"/>
      <c r="AA131" s="4"/>
      <c r="AB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T131" s="4"/>
    </row>
    <row r="132" spans="1:46" ht="12.6" customHeight="1">
      <c r="A132" s="58"/>
      <c r="B132" s="30"/>
      <c r="C132" s="31"/>
      <c r="D132" s="2"/>
      <c r="E132" s="2"/>
      <c r="F132" s="2"/>
      <c r="G132" s="13"/>
      <c r="H132" s="13"/>
      <c r="I132" s="2"/>
      <c r="J132" s="2"/>
      <c r="K132" s="2"/>
      <c r="L132" s="13"/>
      <c r="M132" s="45"/>
      <c r="O132" s="4"/>
      <c r="Q132" s="4"/>
      <c r="T132" s="4"/>
      <c r="V132" s="4"/>
      <c r="Z132" s="4"/>
      <c r="AA132" s="4"/>
      <c r="AB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T132" s="4"/>
    </row>
    <row r="133" spans="1:46" ht="12.6" customHeight="1">
      <c r="A133" s="58"/>
      <c r="B133" s="30"/>
      <c r="C133" s="31"/>
      <c r="D133" s="2"/>
      <c r="E133" s="2"/>
      <c r="F133" s="2"/>
      <c r="G133" s="13"/>
      <c r="H133" s="13"/>
      <c r="I133" s="2"/>
      <c r="J133" s="2"/>
      <c r="K133" s="2"/>
      <c r="L133" s="13"/>
      <c r="M133" s="45"/>
      <c r="O133" s="4"/>
      <c r="Q133" s="4"/>
      <c r="T133" s="4"/>
      <c r="V133" s="4"/>
      <c r="Z133" s="4"/>
      <c r="AA133" s="4"/>
      <c r="AB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T133" s="4"/>
    </row>
    <row r="134" spans="1:46" ht="12.6" customHeight="1">
      <c r="A134" s="58"/>
      <c r="B134" s="30"/>
      <c r="C134" s="31"/>
      <c r="D134" s="15"/>
      <c r="E134" s="2"/>
      <c r="F134" s="2"/>
      <c r="G134" s="13"/>
      <c r="H134" s="13"/>
      <c r="I134" s="2"/>
      <c r="J134" s="2"/>
      <c r="K134" s="2"/>
      <c r="L134" s="13"/>
      <c r="M134" s="45"/>
      <c r="O134" s="4"/>
      <c r="Q134" s="4"/>
      <c r="T134" s="4"/>
      <c r="V134" s="4"/>
      <c r="Z134" s="4"/>
      <c r="AA134" s="4"/>
      <c r="AB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T134" s="4"/>
    </row>
    <row r="135" spans="1:46" ht="12.6" customHeight="1">
      <c r="A135" s="58"/>
      <c r="B135" s="30"/>
      <c r="C135" s="31"/>
      <c r="D135" s="2"/>
      <c r="E135" s="2"/>
      <c r="F135" s="2"/>
      <c r="G135" s="13"/>
      <c r="H135" s="13"/>
      <c r="I135" s="2"/>
      <c r="J135" s="2"/>
      <c r="K135" s="2"/>
      <c r="L135" s="13"/>
      <c r="M135" s="45"/>
      <c r="O135" s="4"/>
      <c r="Q135" s="4"/>
      <c r="T135" s="4"/>
      <c r="V135" s="4"/>
      <c r="Z135" s="4"/>
      <c r="AA135" s="4"/>
      <c r="AB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T135" s="4"/>
    </row>
    <row r="136" spans="1:46" ht="12.6" customHeight="1">
      <c r="A136" s="58"/>
      <c r="B136" s="30"/>
      <c r="C136" s="31"/>
      <c r="D136" s="15"/>
      <c r="E136" s="15"/>
      <c r="F136" s="15"/>
      <c r="G136" s="13"/>
      <c r="H136" s="13"/>
      <c r="I136" s="15"/>
      <c r="J136" s="15"/>
      <c r="K136" s="15"/>
      <c r="L136" s="13"/>
      <c r="M136" s="45"/>
      <c r="O136" s="4"/>
      <c r="Q136" s="4"/>
      <c r="T136" s="4"/>
      <c r="V136" s="4"/>
      <c r="Z136" s="4"/>
      <c r="AA136" s="4"/>
      <c r="AB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T136" s="4"/>
    </row>
    <row r="137" spans="1:46" ht="12.6" customHeight="1">
      <c r="A137" s="58"/>
      <c r="B137" s="30"/>
      <c r="C137" s="31"/>
      <c r="D137" s="2"/>
      <c r="E137" s="2"/>
      <c r="F137" s="2"/>
      <c r="G137" s="13"/>
      <c r="H137" s="13"/>
      <c r="I137" s="2"/>
      <c r="J137" s="2"/>
      <c r="K137" s="2"/>
      <c r="L137" s="13"/>
      <c r="M137" s="45"/>
      <c r="O137" s="4"/>
      <c r="Q137" s="4"/>
      <c r="T137" s="4"/>
      <c r="V137" s="4"/>
      <c r="Z137" s="4"/>
      <c r="AA137" s="4"/>
      <c r="AB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T137" s="4"/>
    </row>
    <row r="138" spans="1:46" ht="12.6" customHeight="1">
      <c r="A138" s="58"/>
      <c r="B138" s="30"/>
      <c r="C138" s="31"/>
      <c r="D138" s="2"/>
      <c r="E138" s="2"/>
      <c r="F138" s="2"/>
      <c r="G138" s="13"/>
      <c r="H138" s="13"/>
      <c r="I138" s="2"/>
      <c r="J138" s="2"/>
      <c r="K138" s="2"/>
      <c r="L138" s="13"/>
      <c r="M138" s="45"/>
      <c r="O138" s="4"/>
      <c r="Q138" s="4"/>
      <c r="T138" s="4"/>
      <c r="V138" s="4"/>
      <c r="Z138" s="4"/>
      <c r="AA138" s="4"/>
      <c r="AB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T138" s="4"/>
    </row>
    <row r="139" spans="1:46" ht="12.6" customHeight="1">
      <c r="A139" s="58"/>
      <c r="B139" s="30"/>
      <c r="C139" s="31"/>
      <c r="D139" s="2"/>
      <c r="E139" s="2"/>
      <c r="F139" s="2"/>
      <c r="G139" s="13"/>
      <c r="H139" s="13"/>
      <c r="I139" s="2"/>
      <c r="J139" s="2"/>
      <c r="K139" s="2"/>
      <c r="L139" s="13"/>
      <c r="M139" s="45"/>
      <c r="O139" s="4"/>
      <c r="Q139" s="4"/>
      <c r="T139" s="4"/>
      <c r="V139" s="4"/>
      <c r="Z139" s="4"/>
      <c r="AA139" s="4"/>
      <c r="AB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T139" s="4"/>
    </row>
    <row r="140" spans="1:46" ht="12.6" customHeight="1">
      <c r="A140" s="58"/>
      <c r="B140" s="30"/>
      <c r="C140" s="31"/>
      <c r="D140" s="2"/>
      <c r="E140" s="2"/>
      <c r="F140" s="2"/>
      <c r="G140" s="13"/>
      <c r="H140" s="13"/>
      <c r="I140" s="2"/>
      <c r="J140" s="2"/>
      <c r="K140" s="2"/>
      <c r="L140" s="13"/>
      <c r="M140" s="45"/>
      <c r="O140" s="4"/>
      <c r="Q140" s="4"/>
      <c r="T140" s="4"/>
      <c r="V140" s="4"/>
      <c r="Z140" s="4"/>
      <c r="AA140" s="4"/>
      <c r="AB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T140" s="4"/>
    </row>
    <row r="141" spans="1:46" ht="12.6" customHeight="1">
      <c r="A141" s="58"/>
      <c r="B141" s="30"/>
      <c r="C141" s="31"/>
      <c r="D141" s="2"/>
      <c r="E141" s="2"/>
      <c r="F141" s="2"/>
      <c r="G141" s="13"/>
      <c r="H141" s="13"/>
      <c r="I141" s="2"/>
      <c r="J141" s="2"/>
      <c r="K141" s="2"/>
      <c r="L141" s="13"/>
      <c r="M141" s="45"/>
      <c r="O141" s="4"/>
      <c r="Q141" s="4"/>
      <c r="T141" s="4"/>
      <c r="V141" s="4"/>
      <c r="Z141" s="4"/>
      <c r="AA141" s="4"/>
      <c r="AB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T141" s="4"/>
    </row>
    <row r="142" spans="1:46" ht="12.6" customHeight="1">
      <c r="A142" s="58"/>
      <c r="B142" s="30"/>
      <c r="C142" s="31"/>
      <c r="D142" s="2"/>
      <c r="E142" s="2"/>
      <c r="F142" s="2"/>
      <c r="G142" s="13"/>
      <c r="H142" s="13"/>
      <c r="I142" s="2"/>
      <c r="J142" s="2"/>
      <c r="K142" s="2"/>
      <c r="L142" s="13"/>
      <c r="M142" s="45"/>
      <c r="O142" s="4"/>
      <c r="Q142" s="4"/>
      <c r="T142" s="4"/>
      <c r="V142" s="4"/>
      <c r="Z142" s="4"/>
      <c r="AA142" s="4"/>
      <c r="AB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T142" s="4"/>
    </row>
    <row r="143" spans="1:46" ht="12.6" customHeight="1">
      <c r="A143" s="58"/>
      <c r="B143" s="30"/>
      <c r="C143" s="31"/>
      <c r="D143" s="2"/>
      <c r="E143" s="2"/>
      <c r="F143" s="2"/>
      <c r="G143" s="13"/>
      <c r="H143" s="13"/>
      <c r="I143" s="2"/>
      <c r="J143" s="2"/>
      <c r="K143" s="2"/>
      <c r="L143" s="13"/>
      <c r="M143" s="45"/>
      <c r="O143" s="4"/>
      <c r="Q143" s="4"/>
      <c r="T143" s="4"/>
      <c r="V143" s="4"/>
      <c r="Z143" s="4"/>
      <c r="AA143" s="4"/>
      <c r="AB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T143" s="4"/>
    </row>
    <row r="144" spans="1:46" ht="12.6" customHeight="1">
      <c r="A144" s="58"/>
      <c r="B144" s="30"/>
      <c r="C144" s="31"/>
      <c r="D144" s="2"/>
      <c r="E144" s="2"/>
      <c r="F144" s="2"/>
      <c r="G144" s="13"/>
      <c r="H144" s="13"/>
      <c r="I144" s="2"/>
      <c r="J144" s="2"/>
      <c r="K144" s="2"/>
      <c r="L144" s="13"/>
      <c r="M144" s="45"/>
      <c r="O144" s="4"/>
      <c r="Q144" s="4"/>
      <c r="T144" s="4"/>
      <c r="V144" s="4"/>
      <c r="Z144" s="4"/>
      <c r="AA144" s="4"/>
      <c r="AB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T144" s="4"/>
    </row>
    <row r="145" spans="1:46" ht="12.6" customHeight="1">
      <c r="A145" s="58"/>
      <c r="B145" s="30"/>
      <c r="C145" s="31"/>
      <c r="D145" s="2"/>
      <c r="E145" s="2"/>
      <c r="F145" s="2"/>
      <c r="G145" s="13"/>
      <c r="H145" s="13"/>
      <c r="I145" s="2"/>
      <c r="J145" s="2"/>
      <c r="K145" s="2"/>
      <c r="L145" s="13"/>
      <c r="M145" s="45"/>
      <c r="O145" s="4"/>
      <c r="Q145" s="4"/>
      <c r="T145" s="4"/>
      <c r="V145" s="4"/>
      <c r="Z145" s="4"/>
      <c r="AA145" s="4"/>
      <c r="AB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T145" s="4"/>
    </row>
    <row r="146" spans="1:46" ht="12.6" customHeight="1">
      <c r="A146" s="58"/>
      <c r="B146" s="30"/>
      <c r="C146" s="31"/>
      <c r="D146" s="2"/>
      <c r="E146" s="2"/>
      <c r="F146" s="2"/>
      <c r="G146" s="13"/>
      <c r="H146" s="13"/>
      <c r="I146" s="2"/>
      <c r="J146" s="2"/>
      <c r="K146" s="2"/>
      <c r="L146" s="13"/>
      <c r="M146" s="45"/>
      <c r="O146" s="4"/>
      <c r="Q146" s="4"/>
      <c r="T146" s="4"/>
      <c r="V146" s="4"/>
      <c r="Z146" s="4"/>
      <c r="AA146" s="4"/>
      <c r="AB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T146" s="4"/>
    </row>
    <row r="147" spans="1:46" ht="12.6" customHeight="1">
      <c r="A147" s="58"/>
      <c r="B147" s="30"/>
      <c r="C147" s="31"/>
      <c r="D147" s="2"/>
      <c r="E147" s="2"/>
      <c r="F147" s="2"/>
      <c r="G147" s="13"/>
      <c r="H147" s="13"/>
      <c r="I147" s="2"/>
      <c r="J147" s="2"/>
      <c r="K147" s="2"/>
      <c r="L147" s="13"/>
      <c r="M147" s="45"/>
      <c r="O147" s="4"/>
      <c r="Q147" s="4"/>
      <c r="T147" s="4"/>
      <c r="V147" s="4"/>
      <c r="Z147" s="4"/>
      <c r="AA147" s="4"/>
      <c r="AB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T147" s="4"/>
    </row>
    <row r="148" spans="1:46" ht="12.6" customHeight="1">
      <c r="A148" s="58"/>
      <c r="B148" s="30"/>
      <c r="C148" s="31"/>
      <c r="D148" s="2"/>
      <c r="E148" s="2"/>
      <c r="F148" s="2"/>
      <c r="G148" s="13"/>
      <c r="H148" s="13"/>
      <c r="I148" s="2"/>
      <c r="J148" s="2"/>
      <c r="K148" s="2"/>
      <c r="L148" s="13"/>
      <c r="M148" s="45"/>
      <c r="O148" s="4"/>
      <c r="Q148" s="4"/>
      <c r="T148" s="4"/>
      <c r="V148" s="4"/>
      <c r="Z148" s="4"/>
      <c r="AA148" s="4"/>
      <c r="AB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T148" s="4"/>
    </row>
    <row r="149" spans="1:46" ht="12.6" customHeight="1">
      <c r="A149" s="58"/>
      <c r="B149" s="30"/>
      <c r="C149" s="31"/>
      <c r="D149" s="2"/>
      <c r="E149" s="46"/>
      <c r="F149" s="46"/>
      <c r="G149" s="13"/>
      <c r="H149" s="13"/>
      <c r="I149" s="2"/>
      <c r="J149" s="2"/>
      <c r="K149" s="2"/>
      <c r="L149" s="13"/>
      <c r="M149" s="45"/>
      <c r="O149" s="4"/>
      <c r="Q149" s="4"/>
      <c r="T149" s="4"/>
      <c r="V149" s="4"/>
      <c r="Z149" s="4"/>
      <c r="AA149" s="4"/>
      <c r="AB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T149" s="4"/>
    </row>
    <row r="150" spans="1:46" ht="12.6" customHeight="1">
      <c r="A150" s="58"/>
      <c r="B150" s="30"/>
      <c r="C150" s="31"/>
      <c r="D150" s="13"/>
      <c r="E150" s="13"/>
      <c r="F150" s="13"/>
      <c r="G150" s="13"/>
      <c r="H150" s="13"/>
      <c r="I150" s="13"/>
      <c r="J150" s="13"/>
      <c r="K150" s="13"/>
      <c r="L150" s="13"/>
      <c r="M150" s="45"/>
      <c r="O150" s="4"/>
      <c r="Q150" s="4"/>
      <c r="T150" s="4"/>
      <c r="V150" s="4"/>
      <c r="Z150" s="4"/>
      <c r="AA150" s="4"/>
      <c r="AB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T150" s="4"/>
    </row>
    <row r="151" spans="1:46" ht="12.6" customHeight="1">
      <c r="A151" s="58"/>
      <c r="B151" s="30"/>
      <c r="C151" s="31"/>
      <c r="D151" s="2"/>
      <c r="E151" s="2"/>
      <c r="F151" s="2"/>
      <c r="G151" s="13"/>
      <c r="H151" s="13"/>
      <c r="I151" s="2"/>
      <c r="J151" s="2"/>
      <c r="K151" s="2"/>
      <c r="L151" s="13"/>
      <c r="M151" s="45"/>
      <c r="O151" s="4"/>
      <c r="Q151" s="4"/>
      <c r="T151" s="4"/>
      <c r="V151" s="4"/>
      <c r="Z151" s="4"/>
      <c r="AA151" s="4"/>
      <c r="AB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T151" s="4"/>
    </row>
    <row r="152" spans="1:46" ht="12.6" customHeight="1">
      <c r="A152" s="58"/>
      <c r="B152" s="30"/>
      <c r="C152" s="31"/>
      <c r="D152" s="2"/>
      <c r="E152" s="2"/>
      <c r="F152" s="2"/>
      <c r="G152" s="13"/>
      <c r="H152" s="13"/>
      <c r="I152" s="2"/>
      <c r="J152" s="2"/>
      <c r="K152" s="2"/>
      <c r="L152" s="13"/>
      <c r="M152" s="45"/>
      <c r="O152" s="4"/>
      <c r="Q152" s="4"/>
      <c r="T152" s="4"/>
      <c r="V152" s="4"/>
      <c r="Z152" s="4"/>
      <c r="AA152" s="4"/>
      <c r="AB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T152" s="4"/>
    </row>
    <row r="153" spans="1:46" ht="12.6" customHeight="1">
      <c r="A153" s="58"/>
      <c r="B153" s="30"/>
      <c r="C153" s="31"/>
      <c r="D153" s="2"/>
      <c r="E153" s="2"/>
      <c r="F153" s="2"/>
      <c r="G153" s="13"/>
      <c r="H153" s="13"/>
      <c r="I153" s="2"/>
      <c r="J153" s="2"/>
      <c r="K153" s="2"/>
      <c r="L153" s="13"/>
      <c r="M153" s="45"/>
      <c r="O153" s="4"/>
      <c r="Q153" s="4"/>
      <c r="T153" s="4"/>
      <c r="V153" s="4"/>
      <c r="Z153" s="4"/>
      <c r="AA153" s="4"/>
      <c r="AB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T153" s="4"/>
    </row>
    <row r="154" spans="1:46" ht="12.6" customHeight="1">
      <c r="A154" s="58"/>
      <c r="B154" s="30"/>
      <c r="C154" s="31"/>
      <c r="D154" s="2"/>
      <c r="E154" s="2"/>
      <c r="F154" s="2"/>
      <c r="G154" s="13"/>
      <c r="H154" s="13"/>
      <c r="I154" s="2"/>
      <c r="J154" s="2"/>
      <c r="K154" s="2"/>
      <c r="L154" s="13"/>
      <c r="M154" s="45"/>
      <c r="O154" s="4"/>
      <c r="Q154" s="4"/>
      <c r="T154" s="4"/>
      <c r="V154" s="4"/>
      <c r="Z154" s="4"/>
      <c r="AA154" s="4"/>
      <c r="AB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T154" s="4"/>
    </row>
    <row r="155" spans="1:46" ht="12.6" customHeight="1">
      <c r="A155" s="58"/>
      <c r="B155" s="30"/>
      <c r="C155" s="31"/>
      <c r="D155" s="2"/>
      <c r="E155" s="2"/>
      <c r="F155" s="2"/>
      <c r="G155" s="13"/>
      <c r="H155" s="13"/>
      <c r="I155" s="2"/>
      <c r="J155" s="2"/>
      <c r="K155" s="2"/>
      <c r="L155" s="13"/>
      <c r="M155" s="45"/>
      <c r="O155" s="4"/>
      <c r="Q155" s="4"/>
      <c r="T155" s="4"/>
      <c r="V155" s="4"/>
      <c r="Z155" s="4"/>
      <c r="AA155" s="4"/>
      <c r="AB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T155" s="4"/>
    </row>
    <row r="156" spans="1:46" ht="12.6" customHeight="1">
      <c r="A156" s="58"/>
      <c r="B156" s="30"/>
      <c r="C156" s="31"/>
      <c r="D156" s="2"/>
      <c r="E156" s="2"/>
      <c r="F156" s="2"/>
      <c r="G156" s="13"/>
      <c r="H156" s="13"/>
      <c r="I156" s="2"/>
      <c r="J156" s="2"/>
      <c r="K156" s="2"/>
      <c r="L156" s="13"/>
      <c r="M156" s="45"/>
      <c r="O156" s="4"/>
      <c r="Q156" s="4"/>
      <c r="T156" s="4"/>
      <c r="V156" s="4"/>
      <c r="Z156" s="4"/>
      <c r="AA156" s="4"/>
      <c r="AB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T156" s="4"/>
    </row>
    <row r="157" spans="1:46" ht="12.6" customHeight="1">
      <c r="A157" s="58"/>
      <c r="B157" s="30"/>
      <c r="C157" s="31"/>
      <c r="D157" s="2"/>
      <c r="E157" s="2"/>
      <c r="F157" s="2"/>
      <c r="G157" s="13"/>
      <c r="H157" s="13"/>
      <c r="I157" s="2"/>
      <c r="J157" s="2"/>
      <c r="K157" s="2"/>
      <c r="L157" s="13"/>
      <c r="M157" s="45"/>
    </row>
    <row r="158" spans="1:46" ht="12.6" customHeight="1">
      <c r="A158" s="58"/>
      <c r="B158" s="30"/>
      <c r="C158" s="31"/>
      <c r="D158" s="15"/>
      <c r="E158" s="2"/>
      <c r="F158" s="2"/>
      <c r="G158" s="13"/>
      <c r="H158" s="13"/>
      <c r="I158" s="2"/>
      <c r="J158" s="2"/>
      <c r="K158" s="2"/>
      <c r="L158" s="13"/>
      <c r="M158" s="45"/>
    </row>
    <row r="159" spans="1:46" ht="12.6" customHeight="1">
      <c r="A159" s="58"/>
      <c r="B159" s="30"/>
      <c r="C159" s="31"/>
      <c r="D159" s="2"/>
      <c r="E159" s="2"/>
      <c r="F159" s="2"/>
      <c r="G159" s="13"/>
      <c r="H159" s="13"/>
      <c r="I159" s="2"/>
      <c r="J159" s="2"/>
      <c r="K159" s="2"/>
      <c r="L159" s="13"/>
      <c r="M159" s="45"/>
    </row>
    <row r="160" spans="1:46" ht="12.6" customHeight="1">
      <c r="A160" s="58"/>
      <c r="B160" s="30"/>
      <c r="C160" s="31"/>
      <c r="D160" s="2"/>
      <c r="E160" s="2"/>
      <c r="F160" s="2"/>
      <c r="G160" s="13"/>
      <c r="H160" s="13"/>
      <c r="I160" s="2"/>
      <c r="J160" s="2"/>
      <c r="K160" s="2"/>
      <c r="L160" s="13"/>
      <c r="M160" s="45"/>
    </row>
    <row r="161" spans="1:13" ht="12.6" customHeight="1">
      <c r="A161" s="58"/>
      <c r="B161" s="30"/>
      <c r="C161" s="31"/>
      <c r="D161" s="2"/>
      <c r="E161" s="2"/>
      <c r="F161" s="2"/>
      <c r="G161" s="13"/>
      <c r="H161" s="13"/>
      <c r="I161" s="2"/>
      <c r="J161" s="2"/>
      <c r="K161" s="2"/>
      <c r="L161" s="13"/>
      <c r="M161" s="45"/>
    </row>
    <row r="162" spans="1:13" ht="12.6" customHeight="1">
      <c r="A162" s="58"/>
      <c r="B162" s="30"/>
      <c r="C162" s="31"/>
      <c r="D162" s="2"/>
      <c r="E162" s="2"/>
      <c r="F162" s="2"/>
      <c r="G162" s="13"/>
      <c r="H162" s="13"/>
      <c r="I162" s="2"/>
      <c r="J162" s="2"/>
      <c r="K162" s="2"/>
      <c r="L162" s="13"/>
      <c r="M162" s="45"/>
    </row>
    <row r="163" spans="1:13" ht="12.6" customHeight="1">
      <c r="A163" s="58"/>
      <c r="B163" s="30"/>
      <c r="C163" s="31"/>
      <c r="D163" s="2"/>
      <c r="E163" s="2"/>
      <c r="F163" s="2"/>
      <c r="G163" s="13"/>
      <c r="H163" s="13"/>
      <c r="I163" s="2"/>
      <c r="J163" s="2"/>
      <c r="K163" s="2"/>
      <c r="L163" s="13"/>
      <c r="M163" s="45"/>
    </row>
    <row r="164" spans="1:13" ht="12.6" customHeight="1">
      <c r="A164" s="58"/>
      <c r="B164" s="30"/>
      <c r="C164" s="31"/>
      <c r="D164" s="2"/>
      <c r="E164" s="2"/>
      <c r="F164" s="2"/>
      <c r="G164" s="13"/>
      <c r="H164" s="13"/>
      <c r="I164" s="2"/>
      <c r="J164" s="2"/>
      <c r="K164" s="2"/>
      <c r="L164" s="13"/>
      <c r="M164" s="45"/>
    </row>
    <row r="165" spans="1:13" ht="12.6" customHeight="1">
      <c r="A165" s="58"/>
      <c r="B165" s="30"/>
      <c r="C165" s="31"/>
      <c r="D165" s="2"/>
      <c r="E165" s="2"/>
      <c r="F165" s="2"/>
      <c r="G165" s="13"/>
      <c r="H165" s="13"/>
      <c r="I165" s="2"/>
      <c r="J165" s="2"/>
      <c r="K165" s="2"/>
      <c r="L165" s="13"/>
      <c r="M165" s="45"/>
    </row>
    <row r="166" spans="1:13" ht="12.6" customHeight="1">
      <c r="A166" s="58"/>
      <c r="B166" s="30"/>
      <c r="C166" s="31"/>
      <c r="D166" s="2"/>
      <c r="E166" s="2"/>
      <c r="F166" s="2"/>
      <c r="G166" s="13"/>
      <c r="H166" s="13"/>
      <c r="I166" s="2"/>
      <c r="J166" s="2"/>
      <c r="K166" s="2"/>
      <c r="L166" s="13"/>
      <c r="M166" s="45"/>
    </row>
    <row r="167" spans="1:13" ht="12.6" customHeight="1">
      <c r="A167" s="58"/>
      <c r="B167" s="30"/>
      <c r="C167" s="31"/>
      <c r="D167" s="2"/>
      <c r="E167" s="47"/>
      <c r="F167" s="47"/>
      <c r="G167" s="13"/>
      <c r="H167" s="13"/>
      <c r="I167" s="2"/>
      <c r="J167" s="2"/>
      <c r="K167" s="2"/>
      <c r="L167" s="13"/>
      <c r="M167" s="45"/>
    </row>
    <row r="168" spans="1:13" ht="13.5" customHeight="1">
      <c r="A168" s="21"/>
      <c r="B168" s="21"/>
      <c r="C168" s="19"/>
      <c r="D168" s="21"/>
      <c r="E168" s="21"/>
      <c r="F168" s="21"/>
      <c r="G168" s="21"/>
      <c r="H168" s="21"/>
      <c r="I168" s="21"/>
      <c r="J168" s="21"/>
      <c r="K168" s="21"/>
      <c r="L168" s="21"/>
      <c r="M168" s="21"/>
    </row>
  </sheetData>
  <sortState ref="A4:M46">
    <sortCondition descending="1" ref="M4:M46"/>
  </sortState>
  <mergeCells count="14">
    <mergeCell ref="A108:M108"/>
    <mergeCell ref="A109:M109"/>
    <mergeCell ref="A1:M1"/>
    <mergeCell ref="A2:M2"/>
    <mergeCell ref="S12:T12"/>
    <mergeCell ref="P20:Q20"/>
    <mergeCell ref="S20:T20"/>
    <mergeCell ref="P1:T2"/>
    <mergeCell ref="A107:M107"/>
    <mergeCell ref="P28:Q28"/>
    <mergeCell ref="S28:T28"/>
    <mergeCell ref="P4:Q4"/>
    <mergeCell ref="S4:T4"/>
    <mergeCell ref="P12:Q12"/>
  </mergeCells>
  <conditionalFormatting sqref="M4:M46">
    <cfRule type="cellIs" dxfId="2" priority="1" operator="greaterThan">
      <formula>89.5</formula>
    </cfRule>
  </conditionalFormatting>
  <printOptions horizontalCentered="1"/>
  <pageMargins left="0.39370078740157483" right="0.39370078740157483" top="0.39370078740157483" bottom="0.39370078740157483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opLeftCell="A8" zoomScale="120" zoomScaleNormal="120" workbookViewId="0">
      <selection activeCell="N4" sqref="N4:N23"/>
    </sheetView>
  </sheetViews>
  <sheetFormatPr defaultColWidth="8.7109375" defaultRowHeight="15"/>
  <cols>
    <col min="1" max="1" width="6" style="4" bestFit="1" customWidth="1"/>
    <col min="2" max="2" width="23.42578125" style="35" bestFit="1" customWidth="1"/>
    <col min="3" max="3" width="7.5703125" style="35" bestFit="1" customWidth="1"/>
    <col min="4" max="4" width="4.42578125" style="35" bestFit="1" customWidth="1"/>
    <col min="5" max="5" width="4.85546875" style="35" bestFit="1" customWidth="1"/>
    <col min="6" max="6" width="5.42578125" style="35" bestFit="1" customWidth="1"/>
    <col min="7" max="7" width="3.85546875" style="35" bestFit="1" customWidth="1"/>
    <col min="8" max="8" width="6.28515625" style="35" bestFit="1" customWidth="1"/>
    <col min="9" max="9" width="4.5703125" style="35" bestFit="1" customWidth="1"/>
    <col min="10" max="10" width="3.42578125" style="35" bestFit="1" customWidth="1"/>
    <col min="11" max="11" width="5.85546875" style="35" bestFit="1" customWidth="1"/>
    <col min="12" max="12" width="5.7109375" style="4" bestFit="1" customWidth="1"/>
    <col min="13" max="13" width="6.28515625" style="35" bestFit="1" customWidth="1"/>
    <col min="14" max="14" width="6.28515625" style="35" customWidth="1"/>
    <col min="15" max="15" width="3.28515625" style="35" customWidth="1"/>
    <col min="16" max="16" width="23.5703125" style="35" customWidth="1"/>
    <col min="17" max="17" width="9.140625" style="35" customWidth="1"/>
    <col min="18" max="18" width="3.5703125" style="35" customWidth="1"/>
    <col min="19" max="19" width="23.5703125" style="35" customWidth="1"/>
    <col min="20" max="20" width="9" style="35" customWidth="1"/>
    <col min="21" max="16384" width="8.7109375" style="35"/>
  </cols>
  <sheetData>
    <row r="1" spans="1:20" ht="24.95" customHeight="1">
      <c r="A1" s="81" t="s">
        <v>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  <c r="P1" s="90" t="s">
        <v>29</v>
      </c>
      <c r="Q1" s="90"/>
      <c r="R1" s="90"/>
      <c r="S1" s="90"/>
      <c r="T1" s="90"/>
    </row>
    <row r="2" spans="1:20" ht="24.95" customHeight="1">
      <c r="A2" s="84" t="s">
        <v>28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P2" s="90"/>
      <c r="Q2" s="90"/>
      <c r="R2" s="90"/>
      <c r="S2" s="90"/>
      <c r="T2" s="90"/>
    </row>
    <row r="3" spans="1:20">
      <c r="A3" s="56" t="s">
        <v>34</v>
      </c>
      <c r="B3" s="25" t="s">
        <v>0</v>
      </c>
      <c r="C3" s="25" t="s">
        <v>1</v>
      </c>
      <c r="D3" s="25" t="s">
        <v>16</v>
      </c>
      <c r="E3" s="25" t="s">
        <v>17</v>
      </c>
      <c r="F3" s="25" t="s">
        <v>18</v>
      </c>
      <c r="G3" s="25" t="s">
        <v>10</v>
      </c>
      <c r="H3" s="25" t="s">
        <v>8</v>
      </c>
      <c r="I3" s="25" t="s">
        <v>7</v>
      </c>
      <c r="J3" s="25" t="s">
        <v>9</v>
      </c>
      <c r="K3" s="25" t="s">
        <v>2</v>
      </c>
      <c r="L3" s="25" t="s">
        <v>6</v>
      </c>
      <c r="M3" s="25" t="s">
        <v>14</v>
      </c>
      <c r="N3" s="25" t="s">
        <v>15</v>
      </c>
    </row>
    <row r="4" spans="1:20" ht="15" customHeight="1">
      <c r="A4" s="57">
        <f>'[1]Table 4'!A23</f>
        <v>51</v>
      </c>
      <c r="B4" s="36" t="str">
        <f>'[1]Table 4'!B23</f>
        <v>KRISH CHAUDHARY</v>
      </c>
      <c r="C4" s="51">
        <f>'[1]Table 4'!C23</f>
        <v>7591709</v>
      </c>
      <c r="D4" s="76">
        <v>98</v>
      </c>
      <c r="E4" s="26"/>
      <c r="F4" s="26">
        <v>92</v>
      </c>
      <c r="G4" s="78">
        <v>95</v>
      </c>
      <c r="H4" s="78">
        <v>96</v>
      </c>
      <c r="I4" s="26">
        <v>97</v>
      </c>
      <c r="J4" s="26"/>
      <c r="K4" s="26">
        <v>94</v>
      </c>
      <c r="L4" s="10"/>
      <c r="M4" s="10">
        <f>D4+SUM(LARGE(E4:L4,{1,2,3}))</f>
        <v>386</v>
      </c>
      <c r="N4" s="62">
        <f>M4/4</f>
        <v>96.5</v>
      </c>
      <c r="P4" s="87" t="s">
        <v>41</v>
      </c>
      <c r="Q4" s="87"/>
      <c r="S4" s="87" t="s">
        <v>46</v>
      </c>
      <c r="T4" s="87"/>
    </row>
    <row r="5" spans="1:20" ht="15" customHeight="1">
      <c r="A5" s="57">
        <f>'[1]Table 4'!A20</f>
        <v>48</v>
      </c>
      <c r="B5" s="36" t="str">
        <f>'[1]Table 4'!B20</f>
        <v>ESHAAN HALDER</v>
      </c>
      <c r="C5" s="51">
        <f>'[1]Table 4'!C20</f>
        <v>7589163</v>
      </c>
      <c r="D5" s="29">
        <v>94</v>
      </c>
      <c r="E5" s="7">
        <v>85</v>
      </c>
      <c r="F5" s="7"/>
      <c r="G5" s="8">
        <v>90</v>
      </c>
      <c r="H5" s="8">
        <v>93</v>
      </c>
      <c r="I5" s="7">
        <v>90</v>
      </c>
      <c r="J5" s="7">
        <v>96</v>
      </c>
      <c r="K5" s="7"/>
      <c r="L5" s="10"/>
      <c r="M5" s="10">
        <f>D5+SUM(LARGE(E5:L5,{1,2,3}))</f>
        <v>373</v>
      </c>
      <c r="N5" s="62">
        <f>M5/4</f>
        <v>93.25</v>
      </c>
      <c r="P5" s="53" t="s">
        <v>19</v>
      </c>
      <c r="Q5" s="53">
        <f>MAX(D4:D23)</f>
        <v>98</v>
      </c>
      <c r="S5" s="53" t="s">
        <v>19</v>
      </c>
      <c r="T5" s="53">
        <f>MAX(H4:H23)</f>
        <v>96</v>
      </c>
    </row>
    <row r="6" spans="1:20" ht="15" customHeight="1">
      <c r="A6" s="70">
        <f>'[1]Table 4'!A28</f>
        <v>56</v>
      </c>
      <c r="B6" s="71" t="str">
        <f>'[1]Table 4'!B28</f>
        <v>SAHIL MONDAL</v>
      </c>
      <c r="C6" s="71">
        <f>'[1]Table 4'!C28</f>
        <v>7599015</v>
      </c>
      <c r="D6" s="29">
        <v>92</v>
      </c>
      <c r="E6" s="7">
        <v>85</v>
      </c>
      <c r="F6" s="7"/>
      <c r="G6" s="8">
        <v>89</v>
      </c>
      <c r="H6" s="8">
        <v>93</v>
      </c>
      <c r="I6" s="7">
        <v>74</v>
      </c>
      <c r="J6" s="7">
        <v>97</v>
      </c>
      <c r="K6" s="7"/>
      <c r="L6" s="10"/>
      <c r="M6" s="10">
        <f>D6+SUM(LARGE(E6:L6,{1,2,3}))</f>
        <v>371</v>
      </c>
      <c r="N6" s="62">
        <f>M6/4</f>
        <v>92.75</v>
      </c>
      <c r="P6" s="53" t="s">
        <v>20</v>
      </c>
      <c r="Q6" s="53">
        <f>COUNTIFS(D4:D23,"&gt;90")</f>
        <v>13</v>
      </c>
      <c r="S6" s="53" t="s">
        <v>20</v>
      </c>
      <c r="T6" s="53">
        <f>COUNTIFS(H4:H23,"&gt;90")</f>
        <v>5</v>
      </c>
    </row>
    <row r="7" spans="1:20" ht="15" customHeight="1">
      <c r="A7" s="67">
        <f>'[1]Table 4'!A24</f>
        <v>52</v>
      </c>
      <c r="B7" s="68" t="str">
        <f>'[1]Table 4'!B24</f>
        <v>MAHEK GOENKA</v>
      </c>
      <c r="C7" s="69">
        <f>'[1]Table 4'!C24</f>
        <v>7591766</v>
      </c>
      <c r="D7" s="29">
        <v>94</v>
      </c>
      <c r="E7" s="7"/>
      <c r="F7" s="7">
        <v>83</v>
      </c>
      <c r="G7" s="8">
        <v>90</v>
      </c>
      <c r="H7" s="8">
        <v>89</v>
      </c>
      <c r="I7" s="7">
        <v>91</v>
      </c>
      <c r="J7" s="7"/>
      <c r="K7" s="7">
        <v>95</v>
      </c>
      <c r="L7" s="10"/>
      <c r="M7" s="10">
        <f>D7+SUM(LARGE(E7:L7,{1,2,3}))</f>
        <v>370</v>
      </c>
      <c r="N7" s="62">
        <f>M7/4</f>
        <v>92.5</v>
      </c>
      <c r="P7" s="53" t="s">
        <v>21</v>
      </c>
      <c r="Q7" s="53">
        <f>COUNTIFS(D4:D23,"&gt;80",D4:D23,"&lt;=90")</f>
        <v>5</v>
      </c>
      <c r="S7" s="53" t="s">
        <v>21</v>
      </c>
      <c r="T7" s="53">
        <f>COUNTIFS(H4:H23,"&gt;80",H4:H23,"&lt;=90")</f>
        <v>8</v>
      </c>
    </row>
    <row r="8" spans="1:20" ht="15" customHeight="1">
      <c r="A8" s="57">
        <f>'[1]Table 7'!A5</f>
        <v>63</v>
      </c>
      <c r="B8" s="36" t="str">
        <f>'[1]Table 7'!B5</f>
        <v>TAPISNU BOSE</v>
      </c>
      <c r="C8" s="51">
        <f>'[1]Table 7'!C5</f>
        <v>7613224</v>
      </c>
      <c r="D8" s="29">
        <v>93</v>
      </c>
      <c r="E8" s="7">
        <v>90</v>
      </c>
      <c r="F8" s="7"/>
      <c r="G8" s="8">
        <v>89</v>
      </c>
      <c r="H8" s="8">
        <v>92</v>
      </c>
      <c r="I8" s="7">
        <v>85</v>
      </c>
      <c r="J8" s="7">
        <v>94</v>
      </c>
      <c r="K8" s="7"/>
      <c r="L8" s="10"/>
      <c r="M8" s="10">
        <f>D8+SUM(LARGE(E8:L8,{1,2,3}))</f>
        <v>369</v>
      </c>
      <c r="N8" s="62">
        <f>M8/4</f>
        <v>92.25</v>
      </c>
      <c r="P8" s="53" t="s">
        <v>22</v>
      </c>
      <c r="Q8" s="53">
        <f>COUNTIFS(D4:D23,"&gt;70",D4:D23,"&lt;=80")</f>
        <v>0</v>
      </c>
      <c r="S8" s="53" t="s">
        <v>22</v>
      </c>
      <c r="T8" s="53">
        <f>COUNTIFS(H4:H23,"&gt;70",H4:H23,"&lt;=80")</f>
        <v>2</v>
      </c>
    </row>
    <row r="9" spans="1:20" ht="15" customHeight="1">
      <c r="A9" s="57">
        <f>'[1]Table 4'!A31</f>
        <v>59</v>
      </c>
      <c r="B9" s="36" t="str">
        <f>'[1]Table 4'!B31</f>
        <v>SHUV HARSH THAKUR</v>
      </c>
      <c r="C9" s="72">
        <f>'[1]Table 4'!C31</f>
        <v>7611310</v>
      </c>
      <c r="D9" s="29">
        <v>93</v>
      </c>
      <c r="E9" s="7"/>
      <c r="F9" s="7">
        <v>90</v>
      </c>
      <c r="G9" s="8"/>
      <c r="H9" s="8">
        <v>84</v>
      </c>
      <c r="I9" s="7">
        <v>88</v>
      </c>
      <c r="J9" s="7"/>
      <c r="K9" s="7">
        <v>88</v>
      </c>
      <c r="L9" s="10">
        <v>94</v>
      </c>
      <c r="M9" s="10">
        <f>D9+SUM(LARGE(E9:L9,{1,2,3}))</f>
        <v>365</v>
      </c>
      <c r="N9" s="62">
        <f>M9/4</f>
        <v>91.25</v>
      </c>
      <c r="P9" s="53" t="s">
        <v>23</v>
      </c>
      <c r="Q9" s="53">
        <f>COUNTIFS(D4:D23,"&gt;60",D4:D23,"&lt;=70")</f>
        <v>2</v>
      </c>
      <c r="S9" s="53" t="s">
        <v>23</v>
      </c>
      <c r="T9" s="53">
        <f>COUNTIFS(H4:H23,"&gt;60",H4:H23,"&lt;=70")</f>
        <v>4</v>
      </c>
    </row>
    <row r="10" spans="1:20" ht="15" customHeight="1">
      <c r="A10" s="70">
        <f>'[1]Table 4'!A26</f>
        <v>54</v>
      </c>
      <c r="B10" s="71" t="str">
        <f>'[1]Table 4'!B26</f>
        <v>MD MAHFUJ JAMADER</v>
      </c>
      <c r="C10" s="71">
        <f>'[1]Table 4'!C26</f>
        <v>7591897</v>
      </c>
      <c r="D10" s="29">
        <v>93</v>
      </c>
      <c r="E10" s="7">
        <v>92</v>
      </c>
      <c r="F10" s="7"/>
      <c r="G10" s="8">
        <v>88</v>
      </c>
      <c r="H10" s="8">
        <v>83</v>
      </c>
      <c r="I10" s="7">
        <v>76</v>
      </c>
      <c r="J10" s="7">
        <v>91</v>
      </c>
      <c r="K10" s="7"/>
      <c r="L10" s="10"/>
      <c r="M10" s="10">
        <f>D10+SUM(LARGE(E10:L10,{1,2,3}))</f>
        <v>364</v>
      </c>
      <c r="N10" s="62">
        <f>M10/4</f>
        <v>91</v>
      </c>
      <c r="P10" s="53" t="s">
        <v>24</v>
      </c>
      <c r="Q10" s="53">
        <f>COUNTIFS(D4:D23,"&lt;=60")</f>
        <v>0</v>
      </c>
      <c r="S10" s="53" t="s">
        <v>24</v>
      </c>
      <c r="T10" s="53">
        <f>COUNTIFS(H4:H23,"&lt;=60")</f>
        <v>1</v>
      </c>
    </row>
    <row r="11" spans="1:20" ht="15" customHeight="1">
      <c r="A11" s="57">
        <f>'[1]Table 4'!A17</f>
        <v>45</v>
      </c>
      <c r="B11" s="36" t="str">
        <f>'[1]Table 4'!B17</f>
        <v>ANEEK MONDAL</v>
      </c>
      <c r="C11" s="51">
        <f>'[1]Table 4'!C17</f>
        <v>7588168</v>
      </c>
      <c r="D11" s="27">
        <v>92</v>
      </c>
      <c r="E11" s="8">
        <v>85</v>
      </c>
      <c r="F11" s="8"/>
      <c r="G11" s="8">
        <v>77</v>
      </c>
      <c r="H11" s="8">
        <v>88</v>
      </c>
      <c r="I11" s="8">
        <v>76</v>
      </c>
      <c r="J11" s="8">
        <v>93</v>
      </c>
      <c r="K11" s="8"/>
      <c r="L11" s="10"/>
      <c r="M11" s="10">
        <f>D11+SUM(LARGE(E11:L11,{1,2,3}))</f>
        <v>358</v>
      </c>
      <c r="N11" s="79">
        <f>M11/4</f>
        <v>89.5</v>
      </c>
    </row>
    <row r="12" spans="1:20" ht="15" customHeight="1">
      <c r="A12" s="70">
        <f>'[1]Table 4'!A27</f>
        <v>55</v>
      </c>
      <c r="B12" s="71" t="str">
        <f>'[1]Table 4'!B27</f>
        <v>RAJDEEP SARDAR</v>
      </c>
      <c r="C12" s="71">
        <f>'[1]Table 4'!C27</f>
        <v>7595215</v>
      </c>
      <c r="D12" s="29">
        <v>92</v>
      </c>
      <c r="E12" s="7">
        <v>92</v>
      </c>
      <c r="F12" s="7"/>
      <c r="G12" s="8">
        <v>81</v>
      </c>
      <c r="H12" s="8">
        <v>84</v>
      </c>
      <c r="I12" s="7">
        <v>50</v>
      </c>
      <c r="J12" s="7">
        <v>90</v>
      </c>
      <c r="K12" s="7"/>
      <c r="L12" s="10"/>
      <c r="M12" s="10">
        <f>D12+SUM(LARGE(E12:L12,{1,2,3}))</f>
        <v>358</v>
      </c>
      <c r="N12" s="79">
        <f>M12/4</f>
        <v>89.5</v>
      </c>
      <c r="P12" s="87" t="s">
        <v>56</v>
      </c>
      <c r="Q12" s="87"/>
      <c r="S12" s="87" t="s">
        <v>45</v>
      </c>
      <c r="T12" s="87"/>
    </row>
    <row r="13" spans="1:20" ht="15" customHeight="1">
      <c r="A13" s="57">
        <f>'[1]Table 4'!A21</f>
        <v>49</v>
      </c>
      <c r="B13" s="36" t="str">
        <f>'[1]Table 4'!B21</f>
        <v>GAURAV MAITY</v>
      </c>
      <c r="C13" s="51">
        <f>'[1]Table 4'!C21</f>
        <v>7589218</v>
      </c>
      <c r="D13" s="29">
        <v>88</v>
      </c>
      <c r="E13" s="9"/>
      <c r="F13" s="9">
        <v>74</v>
      </c>
      <c r="G13" s="8">
        <v>85</v>
      </c>
      <c r="H13" s="8">
        <v>92</v>
      </c>
      <c r="I13" s="7">
        <v>72</v>
      </c>
      <c r="J13" s="7">
        <v>92</v>
      </c>
      <c r="K13" s="7"/>
      <c r="L13" s="10"/>
      <c r="M13" s="10">
        <f>D13+SUM(LARGE(E13:L13,{1,2,3}))</f>
        <v>357</v>
      </c>
      <c r="N13" s="62">
        <f>M13/4</f>
        <v>89.25</v>
      </c>
      <c r="P13" s="53" t="s">
        <v>19</v>
      </c>
      <c r="Q13" s="53">
        <f>MAX(E4:E23)</f>
        <v>92</v>
      </c>
      <c r="S13" s="53" t="s">
        <v>19</v>
      </c>
      <c r="T13" s="53">
        <f>MAX(I4:I23)</f>
        <v>97</v>
      </c>
    </row>
    <row r="14" spans="1:20" ht="15" customHeight="1">
      <c r="A14" s="57">
        <f>'[1]Table 4'!A29</f>
        <v>57</v>
      </c>
      <c r="B14" s="36" t="str">
        <f>'[1]Table 4'!B29</f>
        <v>SANGHITA ROY</v>
      </c>
      <c r="C14" s="72">
        <f>'[1]Table 4'!C29</f>
        <v>7599165</v>
      </c>
      <c r="D14" s="29">
        <v>91</v>
      </c>
      <c r="E14" s="7">
        <v>92</v>
      </c>
      <c r="F14" s="7"/>
      <c r="G14" s="8"/>
      <c r="H14" s="8">
        <v>82</v>
      </c>
      <c r="I14" s="7">
        <v>69</v>
      </c>
      <c r="J14" s="7">
        <v>91</v>
      </c>
      <c r="K14" s="7"/>
      <c r="L14" s="10">
        <v>80</v>
      </c>
      <c r="M14" s="10">
        <f>D14+SUM(LARGE(E14:L14,{1,2,3}))</f>
        <v>356</v>
      </c>
      <c r="N14" s="62">
        <f>M14/4</f>
        <v>89</v>
      </c>
      <c r="P14" s="53" t="s">
        <v>20</v>
      </c>
      <c r="Q14" s="53">
        <f>COUNTIFS(E4:E23,"&gt;90")</f>
        <v>3</v>
      </c>
      <c r="S14" s="53" t="s">
        <v>20</v>
      </c>
      <c r="T14" s="53">
        <f>COUNTIFS(I4:I23,"&gt;90")</f>
        <v>2</v>
      </c>
    </row>
    <row r="15" spans="1:20" ht="15" customHeight="1">
      <c r="A15" s="57">
        <f>'[1]Table 4'!A30</f>
        <v>58</v>
      </c>
      <c r="B15" s="36" t="str">
        <f>'[1]Table 4'!B30</f>
        <v>ANUSKA SINHA</v>
      </c>
      <c r="C15" s="72">
        <f>'[1]Table 4'!C30</f>
        <v>7599392</v>
      </c>
      <c r="D15" s="29">
        <v>92</v>
      </c>
      <c r="E15" s="7">
        <v>86</v>
      </c>
      <c r="F15" s="7"/>
      <c r="G15" s="8"/>
      <c r="H15" s="8">
        <v>78</v>
      </c>
      <c r="I15" s="7">
        <v>56</v>
      </c>
      <c r="J15" s="7">
        <v>88</v>
      </c>
      <c r="K15" s="7"/>
      <c r="L15" s="10">
        <v>53</v>
      </c>
      <c r="M15" s="10">
        <f>D15+SUM(LARGE(E15:L15,{1,2,3}))</f>
        <v>344</v>
      </c>
      <c r="N15" s="62">
        <f>M15/4</f>
        <v>86</v>
      </c>
      <c r="P15" s="53" t="s">
        <v>21</v>
      </c>
      <c r="Q15" s="53">
        <f>COUNTIFS(E4:E23,"&gt;80",E4:E23,"&lt;=90")</f>
        <v>9</v>
      </c>
      <c r="S15" s="53" t="s">
        <v>21</v>
      </c>
      <c r="T15" s="53">
        <f>COUNTIFS(I4:I23,"&gt;80",I4:I23,"&lt;=90")</f>
        <v>3</v>
      </c>
    </row>
    <row r="16" spans="1:20" ht="15" customHeight="1">
      <c r="A16" s="57">
        <f>'[1]Table 4'!A19</f>
        <v>47</v>
      </c>
      <c r="B16" s="36" t="str">
        <f>'[1]Table 4'!B19</f>
        <v>DEBASHIS KHALKHO</v>
      </c>
      <c r="C16" s="51">
        <f>'[1]Table 4'!C19</f>
        <v>7588720</v>
      </c>
      <c r="D16" s="29">
        <v>92</v>
      </c>
      <c r="E16" s="7">
        <v>86</v>
      </c>
      <c r="F16" s="7"/>
      <c r="G16" s="8">
        <v>53</v>
      </c>
      <c r="H16" s="8">
        <v>72</v>
      </c>
      <c r="I16" s="7">
        <v>64</v>
      </c>
      <c r="J16" s="7">
        <v>88</v>
      </c>
      <c r="K16" s="7"/>
      <c r="L16" s="10"/>
      <c r="M16" s="10">
        <f>D16+SUM(LARGE(E16:L16,{1,2,3}))</f>
        <v>338</v>
      </c>
      <c r="N16" s="62">
        <f>M16/4</f>
        <v>84.5</v>
      </c>
      <c r="P16" s="53" t="s">
        <v>22</v>
      </c>
      <c r="Q16" s="53">
        <f>COUNTIFS(E4:E23,"&gt;70",E4:E23,"&lt;=80")</f>
        <v>3</v>
      </c>
      <c r="S16" s="53" t="s">
        <v>22</v>
      </c>
      <c r="T16" s="53">
        <f>COUNTIFS(I4:I23,"&gt;70",I4:I23,"&lt;=80")</f>
        <v>4</v>
      </c>
    </row>
    <row r="17" spans="1:20" ht="15" customHeight="1">
      <c r="A17" s="70">
        <f>'[1]Table 4'!A25</f>
        <v>53</v>
      </c>
      <c r="B17" s="71" t="str">
        <f>'[1]Table 4'!B25</f>
        <v>MAINAK DAS</v>
      </c>
      <c r="C17" s="71">
        <f>'[1]Table 4'!C25</f>
        <v>7591801</v>
      </c>
      <c r="D17" s="29">
        <v>89</v>
      </c>
      <c r="E17" s="7">
        <v>85</v>
      </c>
      <c r="F17" s="7"/>
      <c r="G17" s="8">
        <v>56</v>
      </c>
      <c r="H17" s="8">
        <v>66</v>
      </c>
      <c r="I17" s="7">
        <v>62</v>
      </c>
      <c r="J17" s="7">
        <v>88</v>
      </c>
      <c r="K17" s="7"/>
      <c r="L17" s="10"/>
      <c r="M17" s="10">
        <f>D17+SUM(LARGE(E17:L17,{1,2,3}))</f>
        <v>328</v>
      </c>
      <c r="N17" s="62">
        <f>M17/4</f>
        <v>82</v>
      </c>
      <c r="P17" s="53" t="s">
        <v>23</v>
      </c>
      <c r="Q17" s="53">
        <f>COUNTIFS(E4:E23,"&gt;60",E4:E23,"&lt;=70")</f>
        <v>0</v>
      </c>
      <c r="S17" s="53" t="s">
        <v>23</v>
      </c>
      <c r="T17" s="53">
        <f>COUNTIFS(I4:I23,"&gt;60",I4:I23,"&lt;=70")</f>
        <v>4</v>
      </c>
    </row>
    <row r="18" spans="1:20" ht="15" customHeight="1">
      <c r="A18" s="57">
        <f>'[1]Table 4'!A32</f>
        <v>60</v>
      </c>
      <c r="B18" s="36" t="str">
        <f>'[1]Table 4'!B32</f>
        <v>SIDDHARTH MAITY</v>
      </c>
      <c r="C18" s="72">
        <f>'[1]Table 4'!C32</f>
        <v>7611318</v>
      </c>
      <c r="D18" s="29">
        <v>82</v>
      </c>
      <c r="E18" s="7"/>
      <c r="F18" s="7">
        <v>73</v>
      </c>
      <c r="G18" s="8">
        <v>72</v>
      </c>
      <c r="H18" s="8">
        <v>83</v>
      </c>
      <c r="I18" s="7">
        <v>66</v>
      </c>
      <c r="J18" s="7">
        <v>89</v>
      </c>
      <c r="K18" s="7"/>
      <c r="L18" s="10"/>
      <c r="M18" s="10">
        <f>D18+SUM(LARGE(E18:L18,{1,2,3}))</f>
        <v>327</v>
      </c>
      <c r="N18" s="62">
        <f>M18/4</f>
        <v>81.75</v>
      </c>
      <c r="P18" s="53" t="s">
        <v>24</v>
      </c>
      <c r="Q18" s="53">
        <f>COUNTIFS(E4:E23,"&lt;=60")</f>
        <v>0</v>
      </c>
      <c r="S18" s="53" t="s">
        <v>24</v>
      </c>
      <c r="T18" s="53">
        <f>COUNTIFS(I4:I23,"&lt;=60")</f>
        <v>7</v>
      </c>
    </row>
    <row r="19" spans="1:20" ht="15" customHeight="1">
      <c r="A19" s="57">
        <f>'[1]Table 7'!A3</f>
        <v>61</v>
      </c>
      <c r="B19" s="36" t="str">
        <f>'[1]Table 7'!B3</f>
        <v>SHAIKH TANBEER ANJUM</v>
      </c>
      <c r="C19" s="51">
        <f>'[1]Table 7'!C3</f>
        <v>7611973</v>
      </c>
      <c r="D19" s="29">
        <v>90</v>
      </c>
      <c r="E19" s="7">
        <v>75</v>
      </c>
      <c r="F19" s="7"/>
      <c r="G19" s="8">
        <v>53</v>
      </c>
      <c r="H19" s="8">
        <v>81</v>
      </c>
      <c r="I19" s="7">
        <v>47</v>
      </c>
      <c r="J19" s="7">
        <v>76</v>
      </c>
      <c r="K19" s="7"/>
      <c r="L19" s="10"/>
      <c r="M19" s="10">
        <f>D19+SUM(LARGE(E19:L19,{1,2,3}))</f>
        <v>322</v>
      </c>
      <c r="N19" s="62">
        <f>M19/4</f>
        <v>80.5</v>
      </c>
    </row>
    <row r="20" spans="1:20" ht="15" customHeight="1">
      <c r="A20" s="57">
        <f>'[1]Table 4'!A22</f>
        <v>50</v>
      </c>
      <c r="B20" s="36" t="str">
        <f>'[1]Table 4'!B22</f>
        <v>JABER MONDAL</v>
      </c>
      <c r="C20" s="51">
        <f>'[1]Table 4'!C22</f>
        <v>7589262</v>
      </c>
      <c r="D20" s="29">
        <v>92</v>
      </c>
      <c r="E20" s="7">
        <v>80</v>
      </c>
      <c r="F20" s="7"/>
      <c r="G20" s="8">
        <v>54</v>
      </c>
      <c r="H20" s="8">
        <v>67</v>
      </c>
      <c r="I20" s="7">
        <v>43</v>
      </c>
      <c r="J20" s="7">
        <v>81</v>
      </c>
      <c r="K20" s="7"/>
      <c r="L20" s="10"/>
      <c r="M20" s="10">
        <f>D20+SUM(LARGE(E20:L20,{1,2,3}))</f>
        <v>320</v>
      </c>
      <c r="N20" s="62">
        <f>M20/4</f>
        <v>80</v>
      </c>
      <c r="P20" s="87" t="s">
        <v>57</v>
      </c>
      <c r="Q20" s="87"/>
      <c r="S20" s="87" t="s">
        <v>44</v>
      </c>
      <c r="T20" s="87"/>
    </row>
    <row r="21" spans="1:20" ht="15" customHeight="1">
      <c r="A21" s="57">
        <f>'[1]Table 4'!A18</f>
        <v>46</v>
      </c>
      <c r="B21" s="36" t="str">
        <f>'[1]Table 4'!B18</f>
        <v>ARIJIT ADAK</v>
      </c>
      <c r="C21" s="51">
        <f>'[1]Table 4'!C18</f>
        <v>7588568</v>
      </c>
      <c r="D21" s="28">
        <v>70</v>
      </c>
      <c r="E21" s="7">
        <v>84</v>
      </c>
      <c r="F21" s="7"/>
      <c r="G21" s="8">
        <v>43</v>
      </c>
      <c r="H21" s="8">
        <v>61</v>
      </c>
      <c r="I21" s="7">
        <v>38</v>
      </c>
      <c r="J21" s="7">
        <v>81</v>
      </c>
      <c r="K21" s="7"/>
      <c r="L21" s="10"/>
      <c r="M21" s="10">
        <f>D21+SUM(LARGE(E21:L21,{1,2,3}))</f>
        <v>296</v>
      </c>
      <c r="N21" s="62">
        <f>M21/4</f>
        <v>74</v>
      </c>
      <c r="P21" s="53" t="s">
        <v>19</v>
      </c>
      <c r="Q21" s="53">
        <f>MAX(F4:F23)</f>
        <v>92</v>
      </c>
      <c r="S21" s="53" t="s">
        <v>19</v>
      </c>
      <c r="T21" s="53">
        <f>MAX(J4:J23)</f>
        <v>97</v>
      </c>
    </row>
    <row r="22" spans="1:20" ht="15" customHeight="1">
      <c r="A22" s="57">
        <f>'[1]Table 7'!A4</f>
        <v>62</v>
      </c>
      <c r="B22" s="36" t="str">
        <f>'[1]Table 7'!B4</f>
        <v>SWARNADIP DUTTA</v>
      </c>
      <c r="C22" s="51">
        <f>'[1]Table 7'!C4</f>
        <v>7612954</v>
      </c>
      <c r="D22" s="29">
        <v>81</v>
      </c>
      <c r="E22" s="7">
        <v>83</v>
      </c>
      <c r="F22" s="7"/>
      <c r="G22" s="8">
        <v>45</v>
      </c>
      <c r="H22" s="8">
        <v>61</v>
      </c>
      <c r="I22" s="7">
        <v>49</v>
      </c>
      <c r="J22" s="7">
        <v>63</v>
      </c>
      <c r="K22" s="7"/>
      <c r="L22" s="10"/>
      <c r="M22" s="10">
        <f>D22+SUM(LARGE(E22:L22,{1,2,3}))</f>
        <v>288</v>
      </c>
      <c r="N22" s="62">
        <f>M22/4</f>
        <v>72</v>
      </c>
      <c r="P22" s="53" t="s">
        <v>20</v>
      </c>
      <c r="Q22" s="53">
        <f>COUNTIFS(F4:F23,"&gt;90")</f>
        <v>1</v>
      </c>
      <c r="S22" s="53" t="s">
        <v>20</v>
      </c>
      <c r="T22" s="53">
        <f>COUNTIFS(J4:J23,"&gt;90")</f>
        <v>7</v>
      </c>
    </row>
    <row r="23" spans="1:20" ht="15" customHeight="1">
      <c r="A23" s="57">
        <f>'[1]Table 4'!A16</f>
        <v>44</v>
      </c>
      <c r="B23" s="36" t="str">
        <f>'[1]Table 4'!B16</f>
        <v>MD SARIF UDDIN SEKH</v>
      </c>
      <c r="C23" s="51">
        <f>'[1]Table 4'!C16</f>
        <v>7385385</v>
      </c>
      <c r="D23" s="77">
        <v>66</v>
      </c>
      <c r="E23" s="11">
        <v>80</v>
      </c>
      <c r="F23" s="11"/>
      <c r="G23" s="7">
        <v>38</v>
      </c>
      <c r="H23" s="7">
        <v>54</v>
      </c>
      <c r="I23" s="11">
        <v>42</v>
      </c>
      <c r="J23" s="11">
        <v>62</v>
      </c>
      <c r="K23" s="11"/>
      <c r="L23" s="10"/>
      <c r="M23" s="10">
        <f>D23+SUM(LARGE(E23:L23,{1,2,3}))</f>
        <v>262</v>
      </c>
      <c r="N23" s="62">
        <f>M23/4</f>
        <v>65.5</v>
      </c>
      <c r="P23" s="53" t="s">
        <v>21</v>
      </c>
      <c r="Q23" s="53">
        <f>COUNTIFS(F4:F23,"&gt;80",F4:F23,"&lt;=90")</f>
        <v>2</v>
      </c>
      <c r="S23" s="53" t="s">
        <v>21</v>
      </c>
      <c r="T23" s="53">
        <f>COUNTIFS(J4:J23,"&gt;80",J4:J23,"&lt;=90")</f>
        <v>7</v>
      </c>
    </row>
    <row r="24" spans="1:20" ht="15" customHeight="1">
      <c r="A24" s="58"/>
      <c r="B24" s="30"/>
      <c r="C24" s="31"/>
      <c r="D24" s="2"/>
      <c r="E24" s="2"/>
      <c r="F24" s="2"/>
      <c r="G24" s="13"/>
      <c r="H24" s="13"/>
      <c r="I24" s="2"/>
      <c r="J24" s="2"/>
      <c r="K24" s="2"/>
      <c r="L24" s="15"/>
      <c r="M24" s="15"/>
      <c r="N24" s="15"/>
      <c r="P24" s="53" t="s">
        <v>22</v>
      </c>
      <c r="Q24" s="53">
        <f>COUNTIFS(F4:F23,"&gt;70",F4:F23,"&lt;=80")</f>
        <v>2</v>
      </c>
      <c r="S24" s="53" t="s">
        <v>22</v>
      </c>
      <c r="T24" s="53">
        <f>COUNTIFS(J4:J23,"&gt;70",J4:J23,"&lt;=80")</f>
        <v>1</v>
      </c>
    </row>
    <row r="25" spans="1:20" ht="1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60"/>
      <c r="M25" s="49"/>
      <c r="N25" s="49"/>
      <c r="P25" s="53" t="s">
        <v>23</v>
      </c>
      <c r="Q25" s="53">
        <f>COUNTIFS(F4:F23,"&gt;60",F4:F23,"&lt;=70")</f>
        <v>0</v>
      </c>
      <c r="S25" s="53" t="s">
        <v>23</v>
      </c>
      <c r="T25" s="53">
        <f>COUNTIFS(J4:J23,"&gt;60",J4:J23,"&lt;=70")</f>
        <v>2</v>
      </c>
    </row>
    <row r="26" spans="1:20" ht="1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59"/>
      <c r="M26" s="33"/>
      <c r="N26" s="33"/>
      <c r="P26" s="53" t="s">
        <v>24</v>
      </c>
      <c r="Q26" s="53">
        <f>COUNTIFS(F4:F23,"&lt;=60")</f>
        <v>0</v>
      </c>
      <c r="S26" s="53" t="s">
        <v>24</v>
      </c>
      <c r="T26" s="53">
        <f>COUNTIFS(J4:J23,"&lt;=60")</f>
        <v>0</v>
      </c>
    </row>
    <row r="27" spans="1:20" ht="1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59"/>
      <c r="M27" s="33"/>
      <c r="N27" s="33"/>
    </row>
    <row r="28" spans="1:20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P28" s="87" t="s">
        <v>43</v>
      </c>
      <c r="Q28" s="87"/>
      <c r="S28" s="87" t="s">
        <v>42</v>
      </c>
      <c r="T28" s="87"/>
    </row>
    <row r="29" spans="1:20" ht="15" customHeight="1">
      <c r="A29" s="58"/>
      <c r="B29" s="30"/>
      <c r="C29" s="31"/>
      <c r="D29" s="47"/>
      <c r="E29" s="47"/>
      <c r="F29" s="47"/>
      <c r="G29" s="2"/>
      <c r="H29" s="2"/>
      <c r="I29" s="47"/>
      <c r="J29" s="47"/>
      <c r="K29" s="47"/>
      <c r="L29" s="15"/>
      <c r="M29" s="15"/>
      <c r="N29" s="54"/>
      <c r="P29" s="53" t="s">
        <v>19</v>
      </c>
      <c r="Q29" s="53">
        <f>MAX(G4:G23)</f>
        <v>95</v>
      </c>
      <c r="S29" s="53" t="s">
        <v>19</v>
      </c>
      <c r="T29" s="53">
        <f>MAX(L4:L23)</f>
        <v>94</v>
      </c>
    </row>
    <row r="30" spans="1:20" ht="15" customHeight="1">
      <c r="A30" s="58"/>
      <c r="B30" s="30"/>
      <c r="C30" s="31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54"/>
      <c r="P30" s="53" t="s">
        <v>20</v>
      </c>
      <c r="Q30" s="53">
        <f>COUNTIFS(G4:G23,"&gt;90")</f>
        <v>1</v>
      </c>
      <c r="S30" s="53" t="s">
        <v>20</v>
      </c>
      <c r="T30" s="53">
        <f>COUNTIFS(L4:L23,"&gt;90")</f>
        <v>1</v>
      </c>
    </row>
    <row r="31" spans="1:20" ht="15" customHeight="1">
      <c r="A31" s="58"/>
      <c r="B31" s="30"/>
      <c r="C31" s="31"/>
      <c r="D31" s="15"/>
      <c r="E31" s="2"/>
      <c r="F31" s="2"/>
      <c r="G31" s="13"/>
      <c r="H31" s="13"/>
      <c r="I31" s="2"/>
      <c r="J31" s="2"/>
      <c r="K31" s="2"/>
      <c r="L31" s="15"/>
      <c r="M31" s="15"/>
      <c r="N31" s="54"/>
      <c r="P31" s="53" t="s">
        <v>21</v>
      </c>
      <c r="Q31" s="53">
        <f>COUNTIFS(G4:G23,"&gt;80",G4:G23,"&lt;=90")</f>
        <v>7</v>
      </c>
      <c r="S31" s="53" t="s">
        <v>21</v>
      </c>
      <c r="T31" s="53">
        <f>COUNTIFS(L4:L23,"&gt;80",L4:L23,"&lt;=90")</f>
        <v>0</v>
      </c>
    </row>
    <row r="32" spans="1:20" ht="15" customHeight="1">
      <c r="A32" s="58"/>
      <c r="B32" s="30"/>
      <c r="C32" s="31"/>
      <c r="D32" s="2"/>
      <c r="E32" s="2"/>
      <c r="F32" s="2"/>
      <c r="G32" s="13"/>
      <c r="H32" s="13"/>
      <c r="I32" s="2"/>
      <c r="J32" s="2"/>
      <c r="K32" s="2"/>
      <c r="L32" s="15"/>
      <c r="M32" s="15"/>
      <c r="N32" s="54"/>
      <c r="P32" s="53" t="s">
        <v>22</v>
      </c>
      <c r="Q32" s="53">
        <f>COUNTIFS(G4:G23,"&gt;70",G4:G23,"&lt;=80")</f>
        <v>2</v>
      </c>
      <c r="S32" s="53" t="s">
        <v>22</v>
      </c>
      <c r="T32" s="53">
        <f>COUNTIFS(L4:L23,"&gt;70",L4:L23,"&lt;=80")</f>
        <v>1</v>
      </c>
    </row>
    <row r="33" spans="1:20" ht="15" customHeight="1">
      <c r="A33" s="58"/>
      <c r="B33" s="30"/>
      <c r="C33" s="31"/>
      <c r="D33" s="2"/>
      <c r="E33" s="2"/>
      <c r="F33" s="2"/>
      <c r="G33" s="13"/>
      <c r="H33" s="13"/>
      <c r="I33" s="2"/>
      <c r="J33" s="2"/>
      <c r="K33" s="2"/>
      <c r="L33" s="15"/>
      <c r="M33" s="15"/>
      <c r="N33" s="54"/>
      <c r="P33" s="53" t="s">
        <v>23</v>
      </c>
      <c r="Q33" s="53">
        <f>COUNTIFS(G4:G23,"&gt;60",G4:G23,"&lt;=70")</f>
        <v>0</v>
      </c>
      <c r="S33" s="53" t="s">
        <v>23</v>
      </c>
      <c r="T33" s="53">
        <f>COUNTIFS(L4:L23,"&gt;60",L4:L23,"&lt;=70")</f>
        <v>0</v>
      </c>
    </row>
    <row r="34" spans="1:20" ht="15" customHeight="1">
      <c r="A34" s="58"/>
      <c r="B34" s="30"/>
      <c r="C34" s="31"/>
      <c r="D34" s="2"/>
      <c r="E34" s="46"/>
      <c r="F34" s="46"/>
      <c r="G34" s="13"/>
      <c r="H34" s="13"/>
      <c r="I34" s="2"/>
      <c r="J34" s="2"/>
      <c r="K34" s="2"/>
      <c r="L34" s="15"/>
      <c r="M34" s="15"/>
      <c r="N34" s="54"/>
      <c r="P34" s="53" t="s">
        <v>24</v>
      </c>
      <c r="Q34" s="53">
        <f>COUNTIFS(G4:G23,"&lt;=60")</f>
        <v>7</v>
      </c>
      <c r="S34" s="53" t="s">
        <v>24</v>
      </c>
      <c r="T34" s="53">
        <f>COUNTIFS(L4:L23,"&lt;=60")</f>
        <v>1</v>
      </c>
    </row>
    <row r="35" spans="1:20" ht="15" customHeight="1">
      <c r="A35" s="58"/>
      <c r="B35" s="30"/>
      <c r="C35" s="31"/>
      <c r="D35" s="2"/>
      <c r="E35" s="2"/>
      <c r="F35" s="2"/>
      <c r="G35" s="13"/>
      <c r="H35" s="13"/>
      <c r="I35" s="2"/>
      <c r="J35" s="2"/>
      <c r="K35" s="2"/>
      <c r="L35" s="15"/>
      <c r="M35" s="15"/>
      <c r="N35" s="54"/>
    </row>
    <row r="36" spans="1:20" ht="12.95" customHeight="1">
      <c r="A36" s="58"/>
      <c r="B36" s="30"/>
      <c r="C36" s="31"/>
      <c r="D36" s="2"/>
      <c r="E36" s="2"/>
      <c r="F36" s="2"/>
      <c r="G36" s="13"/>
      <c r="H36" s="13"/>
      <c r="I36" s="2"/>
      <c r="J36" s="2"/>
      <c r="K36" s="2"/>
      <c r="L36" s="15"/>
      <c r="M36" s="15"/>
      <c r="N36" s="54"/>
      <c r="P36" s="53" t="s">
        <v>52</v>
      </c>
      <c r="Q36" s="75">
        <f>MAX(N4:N23)</f>
        <v>96.5</v>
      </c>
    </row>
    <row r="37" spans="1:20" ht="12.95" customHeight="1">
      <c r="A37" s="58"/>
      <c r="B37" s="30"/>
      <c r="C37" s="31"/>
      <c r="D37" s="2"/>
      <c r="E37" s="2"/>
      <c r="F37" s="2"/>
      <c r="G37" s="13"/>
      <c r="H37" s="13"/>
      <c r="I37" s="2"/>
      <c r="J37" s="2"/>
      <c r="K37" s="2"/>
      <c r="L37" s="15"/>
      <c r="M37" s="15"/>
      <c r="N37" s="54"/>
      <c r="P37" s="53" t="s">
        <v>53</v>
      </c>
      <c r="Q37" s="75">
        <f>MIN(N4:N23)</f>
        <v>65.5</v>
      </c>
    </row>
    <row r="38" spans="1:20" ht="12.95" customHeight="1">
      <c r="A38" s="58"/>
      <c r="B38" s="30"/>
      <c r="C38" s="31"/>
      <c r="D38" s="2"/>
      <c r="E38" s="2"/>
      <c r="F38" s="2"/>
      <c r="G38" s="13"/>
      <c r="H38" s="13"/>
      <c r="I38" s="2"/>
      <c r="J38" s="2"/>
      <c r="K38" s="2"/>
      <c r="L38" s="15"/>
      <c r="M38" s="15"/>
      <c r="N38" s="54"/>
      <c r="P38" s="53" t="s">
        <v>54</v>
      </c>
      <c r="Q38" s="53">
        <f>COUNTIFS(N4:N23,"&gt;=95.00%")</f>
        <v>20</v>
      </c>
    </row>
    <row r="39" spans="1:20" ht="12.95" customHeight="1">
      <c r="A39" s="58"/>
      <c r="B39" s="30"/>
      <c r="C39" s="31"/>
      <c r="D39" s="2"/>
      <c r="E39" s="2"/>
      <c r="F39" s="2"/>
      <c r="G39" s="13"/>
      <c r="H39" s="13"/>
      <c r="I39" s="2"/>
      <c r="J39" s="2"/>
      <c r="K39" s="2"/>
      <c r="L39" s="15"/>
      <c r="M39" s="15"/>
      <c r="N39" s="54"/>
      <c r="P39" s="53" t="s">
        <v>55</v>
      </c>
      <c r="Q39" s="53">
        <f>COUNTIFS(N4:N23,"&gt;89.50%")</f>
        <v>20</v>
      </c>
    </row>
    <row r="40" spans="1:20" ht="12.95" customHeight="1">
      <c r="A40" s="58"/>
      <c r="B40" s="30"/>
      <c r="C40" s="31"/>
      <c r="D40" s="2"/>
      <c r="E40" s="2"/>
      <c r="F40" s="2"/>
      <c r="G40" s="13"/>
      <c r="H40" s="13"/>
      <c r="I40" s="2"/>
      <c r="J40" s="2"/>
      <c r="K40" s="2"/>
      <c r="L40" s="15"/>
      <c r="M40" s="15"/>
      <c r="N40" s="54"/>
    </row>
    <row r="41" spans="1:20" ht="12.95" customHeight="1">
      <c r="A41" s="58"/>
      <c r="B41" s="30"/>
      <c r="C41" s="31"/>
      <c r="D41" s="2"/>
      <c r="E41" s="2"/>
      <c r="F41" s="2"/>
      <c r="G41" s="13"/>
      <c r="H41" s="13"/>
      <c r="I41" s="2"/>
      <c r="J41" s="2"/>
      <c r="K41" s="2"/>
      <c r="L41" s="15"/>
      <c r="M41" s="15"/>
      <c r="N41" s="54"/>
    </row>
    <row r="42" spans="1:20" ht="12.95" customHeight="1">
      <c r="A42" s="58"/>
      <c r="B42" s="30"/>
      <c r="C42" s="31"/>
      <c r="D42" s="2"/>
      <c r="E42" s="2"/>
      <c r="F42" s="2"/>
      <c r="G42" s="13"/>
      <c r="H42" s="13"/>
      <c r="I42" s="2"/>
      <c r="J42" s="2"/>
      <c r="K42" s="2"/>
      <c r="L42" s="15"/>
      <c r="M42" s="15"/>
      <c r="N42" s="54"/>
    </row>
    <row r="43" spans="1:20" ht="12.95" customHeight="1">
      <c r="A43" s="58"/>
      <c r="B43" s="30"/>
      <c r="C43" s="31"/>
      <c r="D43" s="2"/>
      <c r="E43" s="2"/>
      <c r="F43" s="2"/>
      <c r="G43" s="13"/>
      <c r="H43" s="13"/>
      <c r="I43" s="2"/>
      <c r="J43" s="2"/>
      <c r="K43" s="2"/>
      <c r="L43" s="15"/>
      <c r="M43" s="15"/>
      <c r="N43" s="54"/>
    </row>
    <row r="44" spans="1:20" ht="12.95" customHeight="1">
      <c r="A44" s="58"/>
      <c r="B44" s="30"/>
      <c r="C44" s="31"/>
      <c r="D44" s="2"/>
      <c r="E44" s="2"/>
      <c r="F44" s="2"/>
      <c r="G44" s="13"/>
      <c r="H44" s="13"/>
      <c r="I44" s="2"/>
      <c r="J44" s="2"/>
      <c r="K44" s="2"/>
      <c r="L44" s="15"/>
      <c r="M44" s="15"/>
      <c r="N44" s="54"/>
    </row>
    <row r="45" spans="1:20" ht="12.95" customHeight="1">
      <c r="A45" s="58"/>
      <c r="B45" s="30"/>
      <c r="C45" s="31"/>
      <c r="D45" s="2"/>
      <c r="E45" s="2"/>
      <c r="F45" s="2"/>
      <c r="G45" s="13"/>
      <c r="H45" s="13"/>
      <c r="I45" s="2"/>
      <c r="J45" s="2"/>
      <c r="K45" s="2"/>
      <c r="L45" s="15"/>
      <c r="M45" s="15"/>
      <c r="N45" s="54"/>
    </row>
    <row r="46" spans="1:20" ht="12.95" customHeight="1">
      <c r="A46" s="58"/>
      <c r="B46" s="30"/>
      <c r="C46" s="31"/>
      <c r="D46" s="2"/>
      <c r="E46" s="2"/>
      <c r="F46" s="2"/>
      <c r="G46" s="13"/>
      <c r="H46" s="13"/>
      <c r="I46" s="2"/>
      <c r="J46" s="2"/>
      <c r="K46" s="2"/>
      <c r="L46" s="15"/>
      <c r="M46" s="15"/>
      <c r="N46" s="54"/>
    </row>
    <row r="47" spans="1:20" ht="12.95" customHeight="1">
      <c r="A47" s="58"/>
      <c r="B47" s="30"/>
      <c r="C47" s="31"/>
      <c r="D47" s="2"/>
      <c r="E47" s="2"/>
      <c r="F47" s="2"/>
      <c r="G47" s="13"/>
      <c r="H47" s="13"/>
      <c r="I47" s="2"/>
      <c r="J47" s="2"/>
      <c r="K47" s="2"/>
      <c r="L47" s="15"/>
      <c r="M47" s="15"/>
      <c r="N47" s="54"/>
    </row>
    <row r="48" spans="1:20" ht="12.95" customHeight="1">
      <c r="A48" s="58"/>
      <c r="B48" s="30"/>
      <c r="C48" s="31"/>
      <c r="D48" s="2"/>
      <c r="E48" s="2"/>
      <c r="F48" s="2"/>
      <c r="G48" s="13"/>
      <c r="H48" s="13"/>
      <c r="I48" s="2"/>
      <c r="J48" s="2"/>
      <c r="K48" s="2"/>
      <c r="L48" s="15"/>
      <c r="M48" s="15"/>
      <c r="N48" s="54"/>
    </row>
    <row r="49" spans="1:14" ht="12.95" customHeight="1">
      <c r="A49" s="58"/>
      <c r="B49" s="30"/>
      <c r="C49" s="31"/>
      <c r="D49" s="2"/>
      <c r="E49" s="2"/>
      <c r="F49" s="2"/>
      <c r="G49" s="13"/>
      <c r="H49" s="13"/>
      <c r="I49" s="2"/>
      <c r="J49" s="2"/>
      <c r="K49" s="2"/>
      <c r="L49" s="15"/>
      <c r="M49" s="15"/>
      <c r="N49" s="54"/>
    </row>
    <row r="50" spans="1:14" ht="12.95" customHeight="1">
      <c r="A50" s="58"/>
      <c r="B50" s="30"/>
      <c r="C50" s="31"/>
      <c r="D50" s="2"/>
      <c r="E50" s="2"/>
      <c r="F50" s="2"/>
      <c r="G50" s="13"/>
      <c r="H50" s="13"/>
      <c r="I50" s="2"/>
      <c r="J50" s="2"/>
      <c r="K50" s="2"/>
      <c r="L50" s="15"/>
      <c r="M50" s="15"/>
      <c r="N50" s="54"/>
    </row>
    <row r="51" spans="1:14" ht="12.95" customHeight="1">
      <c r="A51" s="58"/>
      <c r="B51" s="30"/>
      <c r="C51" s="31"/>
      <c r="D51" s="2"/>
      <c r="E51" s="2"/>
      <c r="F51" s="2"/>
      <c r="G51" s="13"/>
      <c r="H51" s="13"/>
      <c r="I51" s="2"/>
      <c r="J51" s="2"/>
      <c r="K51" s="2"/>
      <c r="L51" s="15"/>
      <c r="M51" s="15"/>
      <c r="N51" s="54"/>
    </row>
    <row r="52" spans="1:14" ht="12.95" customHeight="1">
      <c r="A52" s="58"/>
      <c r="B52" s="30"/>
      <c r="C52" s="31"/>
      <c r="D52" s="2"/>
      <c r="E52" s="2"/>
      <c r="F52" s="2"/>
      <c r="G52" s="13"/>
      <c r="H52" s="13"/>
      <c r="I52" s="2"/>
      <c r="J52" s="2"/>
      <c r="K52" s="2"/>
      <c r="L52" s="15"/>
      <c r="M52" s="15"/>
      <c r="N52" s="54"/>
    </row>
    <row r="53" spans="1:14" ht="12.95" customHeight="1">
      <c r="A53" s="58"/>
      <c r="B53" s="30"/>
      <c r="C53" s="31"/>
      <c r="D53" s="2"/>
      <c r="E53" s="2"/>
      <c r="F53" s="2"/>
      <c r="G53" s="13"/>
      <c r="H53" s="13"/>
      <c r="I53" s="2"/>
      <c r="J53" s="2"/>
      <c r="K53" s="2"/>
      <c r="L53" s="15"/>
      <c r="M53" s="15"/>
      <c r="N53" s="54"/>
    </row>
    <row r="54" spans="1:14" ht="12.95" customHeight="1">
      <c r="A54" s="58"/>
      <c r="B54" s="30"/>
      <c r="C54" s="31"/>
      <c r="D54" s="2"/>
      <c r="E54" s="2"/>
      <c r="F54" s="2"/>
      <c r="G54" s="13"/>
      <c r="H54" s="13"/>
      <c r="I54" s="2"/>
      <c r="J54" s="2"/>
      <c r="K54" s="2"/>
      <c r="L54" s="15"/>
      <c r="M54" s="15"/>
      <c r="N54" s="54"/>
    </row>
    <row r="55" spans="1:14" ht="12.95" customHeight="1">
      <c r="A55" s="58"/>
      <c r="B55" s="30"/>
      <c r="C55" s="31"/>
      <c r="D55" s="2"/>
      <c r="E55" s="2"/>
      <c r="F55" s="2"/>
      <c r="G55" s="13"/>
      <c r="H55" s="13"/>
      <c r="I55" s="2"/>
      <c r="J55" s="2"/>
      <c r="K55" s="2"/>
      <c r="L55" s="15"/>
      <c r="M55" s="15"/>
      <c r="N55" s="54"/>
    </row>
    <row r="56" spans="1:14" ht="12.95" customHeight="1">
      <c r="A56" s="58"/>
      <c r="B56" s="30"/>
      <c r="C56" s="31"/>
      <c r="D56" s="2"/>
      <c r="E56" s="2"/>
      <c r="F56" s="2"/>
      <c r="G56" s="13"/>
      <c r="H56" s="13"/>
      <c r="I56" s="2"/>
      <c r="J56" s="2"/>
      <c r="K56" s="2"/>
      <c r="L56" s="15"/>
      <c r="M56" s="15"/>
      <c r="N56" s="15"/>
    </row>
    <row r="57" spans="1:14" ht="12.95" customHeight="1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 spans="1:14" ht="12.95" customHeight="1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</row>
    <row r="59" spans="1:14" ht="12.95" customHeight="1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</row>
    <row r="60" spans="1:14" ht="12.9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1:14" ht="12.95" customHeight="1">
      <c r="A61" s="58"/>
      <c r="B61" s="30"/>
      <c r="C61" s="31"/>
      <c r="D61" s="2"/>
      <c r="E61" s="2"/>
      <c r="F61" s="2"/>
      <c r="G61" s="13"/>
      <c r="H61" s="13"/>
      <c r="I61" s="2"/>
      <c r="J61" s="2"/>
      <c r="K61" s="2"/>
      <c r="L61" s="15"/>
      <c r="M61" s="15"/>
      <c r="N61" s="54"/>
    </row>
    <row r="62" spans="1:14" ht="12.95" customHeight="1">
      <c r="A62" s="58"/>
      <c r="B62" s="30"/>
      <c r="C62" s="31"/>
      <c r="D62" s="2"/>
      <c r="E62" s="2"/>
      <c r="F62" s="2"/>
      <c r="G62" s="13"/>
      <c r="H62" s="13"/>
      <c r="I62" s="2"/>
      <c r="J62" s="2"/>
      <c r="K62" s="2"/>
      <c r="L62" s="15"/>
      <c r="M62" s="15"/>
      <c r="N62" s="54"/>
    </row>
    <row r="63" spans="1:14" ht="14.1" customHeight="1">
      <c r="A63" s="58"/>
      <c r="B63" s="30"/>
      <c r="C63" s="31"/>
      <c r="D63" s="2"/>
      <c r="E63" s="2"/>
      <c r="F63" s="2"/>
      <c r="G63" s="13"/>
      <c r="H63" s="13"/>
      <c r="I63" s="2"/>
      <c r="J63" s="2"/>
      <c r="K63" s="2"/>
      <c r="L63" s="15"/>
      <c r="M63" s="15"/>
      <c r="N63" s="54"/>
    </row>
    <row r="64" spans="1:14">
      <c r="A64" s="58"/>
      <c r="B64" s="30"/>
      <c r="C64" s="31"/>
      <c r="D64" s="2"/>
      <c r="E64" s="2"/>
      <c r="F64" s="2"/>
      <c r="G64" s="13"/>
      <c r="H64" s="13"/>
      <c r="I64" s="2"/>
      <c r="J64" s="2"/>
      <c r="K64" s="2"/>
      <c r="L64" s="15"/>
      <c r="M64" s="15"/>
      <c r="N64" s="54"/>
    </row>
    <row r="65" spans="1:14">
      <c r="A65" s="58"/>
      <c r="B65" s="30"/>
      <c r="C65" s="31"/>
      <c r="D65" s="2"/>
      <c r="E65" s="2"/>
      <c r="F65" s="2"/>
      <c r="G65" s="13"/>
      <c r="H65" s="13"/>
      <c r="I65" s="2"/>
      <c r="J65" s="2"/>
      <c r="K65" s="2"/>
      <c r="L65" s="15"/>
      <c r="M65" s="15"/>
      <c r="N65" s="54"/>
    </row>
    <row r="66" spans="1:14">
      <c r="A66" s="58"/>
      <c r="B66" s="30"/>
      <c r="C66" s="31"/>
      <c r="D66" s="2"/>
      <c r="E66" s="2"/>
      <c r="F66" s="2"/>
      <c r="G66" s="13"/>
      <c r="H66" s="13"/>
      <c r="I66" s="2"/>
      <c r="J66" s="2"/>
      <c r="K66" s="2"/>
      <c r="L66" s="15"/>
      <c r="M66" s="15"/>
      <c r="N66" s="54"/>
    </row>
    <row r="67" spans="1:14">
      <c r="A67" s="58"/>
      <c r="B67" s="30"/>
      <c r="C67" s="31"/>
      <c r="D67" s="2"/>
      <c r="E67" s="2"/>
      <c r="F67" s="2"/>
      <c r="G67" s="13"/>
      <c r="H67" s="13"/>
      <c r="I67" s="2"/>
      <c r="J67" s="2"/>
      <c r="K67" s="2"/>
      <c r="L67" s="15"/>
      <c r="M67" s="15"/>
      <c r="N67" s="54"/>
    </row>
    <row r="68" spans="1:14">
      <c r="A68" s="58"/>
      <c r="B68" s="30"/>
      <c r="C68" s="31"/>
      <c r="D68" s="2"/>
      <c r="E68" s="2"/>
      <c r="F68" s="2"/>
      <c r="G68" s="13"/>
      <c r="H68" s="13"/>
      <c r="I68" s="2"/>
      <c r="J68" s="2"/>
      <c r="K68" s="2"/>
      <c r="L68" s="15"/>
      <c r="M68" s="15"/>
      <c r="N68" s="54"/>
    </row>
    <row r="69" spans="1:14">
      <c r="A69" s="58"/>
      <c r="B69" s="30"/>
      <c r="C69" s="31"/>
      <c r="D69" s="2"/>
      <c r="E69" s="2"/>
      <c r="F69" s="2"/>
      <c r="G69" s="13"/>
      <c r="H69" s="13"/>
      <c r="I69" s="2"/>
      <c r="J69" s="2"/>
      <c r="K69" s="2"/>
      <c r="L69" s="15"/>
      <c r="M69" s="15"/>
      <c r="N69" s="54"/>
    </row>
    <row r="70" spans="1:14">
      <c r="A70" s="58"/>
      <c r="B70" s="30"/>
      <c r="C70" s="31"/>
      <c r="D70" s="2"/>
      <c r="E70" s="2"/>
      <c r="F70" s="2"/>
      <c r="G70" s="13"/>
      <c r="H70" s="13"/>
      <c r="I70" s="2"/>
      <c r="J70" s="2"/>
      <c r="K70" s="2"/>
      <c r="L70" s="15"/>
      <c r="M70" s="15"/>
      <c r="N70" s="54"/>
    </row>
    <row r="71" spans="1:14">
      <c r="A71" s="58"/>
      <c r="B71" s="30"/>
      <c r="C71" s="31"/>
      <c r="D71" s="2"/>
      <c r="E71" s="2"/>
      <c r="F71" s="2"/>
      <c r="G71" s="13"/>
      <c r="H71" s="13"/>
      <c r="I71" s="2"/>
      <c r="J71" s="2"/>
      <c r="K71" s="2"/>
      <c r="L71" s="15"/>
      <c r="M71" s="15"/>
      <c r="N71" s="54"/>
    </row>
    <row r="72" spans="1:14">
      <c r="A72" s="58"/>
      <c r="B72" s="30"/>
      <c r="C72" s="31"/>
      <c r="D72" s="13"/>
      <c r="E72" s="13"/>
      <c r="F72" s="13"/>
      <c r="G72" s="13"/>
      <c r="H72" s="13"/>
      <c r="I72" s="13"/>
      <c r="J72" s="13"/>
      <c r="K72" s="13"/>
      <c r="L72" s="15"/>
      <c r="M72" s="15"/>
      <c r="N72" s="54"/>
    </row>
    <row r="73" spans="1:14">
      <c r="A73" s="58"/>
      <c r="B73" s="30"/>
      <c r="C73" s="31"/>
      <c r="D73" s="2"/>
      <c r="E73" s="2"/>
      <c r="F73" s="2"/>
      <c r="G73" s="13"/>
      <c r="H73" s="13"/>
      <c r="I73" s="2"/>
      <c r="J73" s="2"/>
      <c r="K73" s="2"/>
      <c r="L73" s="15"/>
      <c r="M73" s="15"/>
      <c r="N73" s="54"/>
    </row>
    <row r="74" spans="1:14">
      <c r="A74" s="58"/>
      <c r="B74" s="30"/>
      <c r="C74" s="31"/>
      <c r="D74" s="2"/>
      <c r="E74" s="2"/>
      <c r="F74" s="2"/>
      <c r="G74" s="13"/>
      <c r="H74" s="13"/>
      <c r="I74" s="2"/>
      <c r="J74" s="2"/>
      <c r="K74" s="2"/>
      <c r="L74" s="15"/>
      <c r="M74" s="15"/>
      <c r="N74" s="54"/>
    </row>
    <row r="75" spans="1:14">
      <c r="A75" s="58"/>
      <c r="B75" s="30"/>
      <c r="C75" s="31"/>
      <c r="D75" s="2"/>
      <c r="E75" s="2"/>
      <c r="F75" s="2"/>
      <c r="G75" s="13"/>
      <c r="H75" s="13"/>
      <c r="I75" s="2"/>
      <c r="J75" s="2"/>
      <c r="K75" s="2"/>
      <c r="L75" s="15"/>
      <c r="M75" s="15"/>
      <c r="N75" s="54"/>
    </row>
    <row r="76" spans="1:14">
      <c r="A76" s="58"/>
      <c r="B76" s="30"/>
      <c r="C76" s="31"/>
      <c r="D76" s="2"/>
      <c r="E76" s="2"/>
      <c r="F76" s="2"/>
      <c r="G76" s="13"/>
      <c r="H76" s="13"/>
      <c r="I76" s="2"/>
      <c r="J76" s="2"/>
      <c r="K76" s="2"/>
      <c r="L76" s="15"/>
      <c r="M76" s="15"/>
      <c r="N76" s="54"/>
    </row>
    <row r="77" spans="1:14">
      <c r="A77" s="58"/>
      <c r="B77" s="30"/>
      <c r="C77" s="31"/>
      <c r="D77" s="2"/>
      <c r="E77" s="2"/>
      <c r="F77" s="2"/>
      <c r="G77" s="13"/>
      <c r="H77" s="13"/>
      <c r="I77" s="2"/>
      <c r="J77" s="2"/>
      <c r="K77" s="2"/>
      <c r="L77" s="15"/>
      <c r="M77" s="15"/>
      <c r="N77" s="54"/>
    </row>
    <row r="78" spans="1:14">
      <c r="A78" s="58"/>
      <c r="B78" s="30"/>
      <c r="C78" s="31"/>
      <c r="D78" s="2"/>
      <c r="E78" s="2"/>
      <c r="F78" s="2"/>
      <c r="G78" s="13"/>
      <c r="H78" s="13"/>
      <c r="I78" s="2"/>
      <c r="J78" s="2"/>
      <c r="K78" s="2"/>
      <c r="L78" s="15"/>
      <c r="M78" s="15"/>
      <c r="N78" s="54"/>
    </row>
    <row r="79" spans="1:14">
      <c r="A79" s="58"/>
      <c r="B79" s="30"/>
      <c r="C79" s="31"/>
      <c r="D79" s="2"/>
      <c r="E79" s="2"/>
      <c r="F79" s="2"/>
      <c r="G79" s="13"/>
      <c r="H79" s="13"/>
      <c r="I79" s="2"/>
      <c r="J79" s="2"/>
      <c r="K79" s="2"/>
      <c r="L79" s="15"/>
      <c r="M79" s="15"/>
      <c r="N79" s="54"/>
    </row>
    <row r="80" spans="1:14">
      <c r="A80" s="58"/>
      <c r="B80" s="30"/>
      <c r="C80" s="31"/>
      <c r="D80" s="2"/>
      <c r="E80" s="2"/>
      <c r="F80" s="2"/>
      <c r="G80" s="13"/>
      <c r="H80" s="13"/>
      <c r="I80" s="2"/>
      <c r="J80" s="2"/>
      <c r="K80" s="2"/>
      <c r="L80" s="15"/>
      <c r="M80" s="15"/>
      <c r="N80" s="54"/>
    </row>
    <row r="81" spans="1:14">
      <c r="A81" s="58"/>
      <c r="B81" s="30"/>
      <c r="C81" s="31"/>
      <c r="D81" s="2"/>
      <c r="E81" s="46"/>
      <c r="F81" s="46"/>
      <c r="G81" s="13"/>
      <c r="H81" s="13"/>
      <c r="I81" s="2"/>
      <c r="J81" s="2"/>
      <c r="K81" s="2"/>
      <c r="L81" s="15"/>
      <c r="M81" s="15"/>
      <c r="N81" s="54"/>
    </row>
    <row r="82" spans="1:14">
      <c r="A82" s="58"/>
      <c r="B82" s="30"/>
      <c r="C82" s="31"/>
      <c r="D82" s="15"/>
      <c r="E82" s="2"/>
      <c r="F82" s="2"/>
      <c r="G82" s="13"/>
      <c r="H82" s="13"/>
      <c r="I82" s="2"/>
      <c r="J82" s="2"/>
      <c r="K82" s="2"/>
      <c r="L82" s="15"/>
      <c r="M82" s="15"/>
      <c r="N82" s="54"/>
    </row>
    <row r="83" spans="1:14">
      <c r="A83" s="58"/>
      <c r="B83" s="30"/>
      <c r="C83" s="31"/>
      <c r="D83" s="2"/>
      <c r="E83" s="2"/>
      <c r="F83" s="2"/>
      <c r="G83" s="13"/>
      <c r="H83" s="13"/>
      <c r="I83" s="2"/>
      <c r="J83" s="2"/>
      <c r="K83" s="2"/>
      <c r="L83" s="15"/>
      <c r="M83" s="15"/>
      <c r="N83" s="54"/>
    </row>
    <row r="84" spans="1:14">
      <c r="A84" s="58"/>
      <c r="B84" s="30"/>
      <c r="C84" s="31"/>
      <c r="D84" s="47"/>
      <c r="E84" s="47"/>
      <c r="F84" s="47"/>
      <c r="G84" s="2"/>
      <c r="H84" s="2"/>
      <c r="I84" s="47"/>
      <c r="J84" s="47"/>
      <c r="K84" s="47"/>
      <c r="L84" s="15"/>
      <c r="M84" s="15"/>
      <c r="N84" s="54"/>
    </row>
    <row r="85" spans="1:14">
      <c r="A85" s="58"/>
      <c r="B85" s="30"/>
      <c r="C85" s="31"/>
      <c r="D85" s="2"/>
      <c r="E85" s="2"/>
      <c r="F85" s="2"/>
      <c r="G85" s="13"/>
      <c r="H85" s="13"/>
      <c r="I85" s="2"/>
      <c r="J85" s="2"/>
      <c r="K85" s="2"/>
      <c r="L85" s="15"/>
      <c r="M85" s="15"/>
      <c r="N85" s="54"/>
    </row>
    <row r="86" spans="1:14">
      <c r="A86" s="58"/>
      <c r="B86" s="30"/>
      <c r="C86" s="31"/>
      <c r="D86" s="2"/>
      <c r="E86" s="2"/>
      <c r="F86" s="2"/>
      <c r="G86" s="13"/>
      <c r="H86" s="13"/>
      <c r="I86" s="2"/>
      <c r="J86" s="2"/>
      <c r="K86" s="2"/>
      <c r="L86" s="15"/>
      <c r="M86" s="15"/>
      <c r="N86" s="54"/>
    </row>
    <row r="87" spans="1:14">
      <c r="A87" s="58"/>
      <c r="B87" s="30"/>
      <c r="C87" s="31"/>
      <c r="D87" s="2"/>
      <c r="E87" s="2"/>
      <c r="F87" s="2"/>
      <c r="G87" s="13"/>
      <c r="H87" s="13"/>
      <c r="I87" s="2"/>
      <c r="J87" s="2"/>
      <c r="K87" s="2"/>
      <c r="L87" s="15"/>
      <c r="M87" s="15"/>
      <c r="N87" s="54"/>
    </row>
    <row r="88" spans="1:1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</row>
  </sheetData>
  <sortState ref="A4:N23">
    <sortCondition descending="1" ref="N4:N23"/>
  </sortState>
  <mergeCells count="14">
    <mergeCell ref="P1:T2"/>
    <mergeCell ref="S28:T28"/>
    <mergeCell ref="S4:T4"/>
    <mergeCell ref="P28:Q28"/>
    <mergeCell ref="P4:Q4"/>
    <mergeCell ref="S12:T12"/>
    <mergeCell ref="P12:Q12"/>
    <mergeCell ref="S20:T20"/>
    <mergeCell ref="P20:Q20"/>
    <mergeCell ref="A59:N59"/>
    <mergeCell ref="A1:N1"/>
    <mergeCell ref="A2:N2"/>
    <mergeCell ref="A58:N58"/>
    <mergeCell ref="A57:N57"/>
  </mergeCells>
  <conditionalFormatting sqref="N4:N23">
    <cfRule type="cellIs" dxfId="1" priority="1" operator="greaterThan">
      <formula>89.5</formula>
    </cfRule>
  </conditionalFormatting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7"/>
  <sheetViews>
    <sheetView tabSelected="1" zoomScale="120" zoomScaleNormal="120" workbookViewId="0">
      <selection activeCell="C6" sqref="C6"/>
    </sheetView>
  </sheetViews>
  <sheetFormatPr defaultColWidth="8.7109375" defaultRowHeight="15"/>
  <cols>
    <col min="1" max="1" width="6" style="4" bestFit="1" customWidth="1"/>
    <col min="2" max="2" width="21.85546875" style="35" bestFit="1" customWidth="1"/>
    <col min="3" max="3" width="8.5703125" style="35" bestFit="1" customWidth="1"/>
    <col min="4" max="4" width="3.85546875" style="35" bestFit="1" customWidth="1"/>
    <col min="5" max="5" width="4.85546875" style="35" bestFit="1" customWidth="1"/>
    <col min="6" max="6" width="5.42578125" style="35" bestFit="1" customWidth="1"/>
    <col min="7" max="7" width="4.140625" style="35" bestFit="1" customWidth="1"/>
    <col min="8" max="8" width="6.42578125" style="35" bestFit="1" customWidth="1"/>
    <col min="9" max="9" width="4.140625" style="35" bestFit="1" customWidth="1"/>
    <col min="10" max="10" width="3.85546875" style="35" bestFit="1" customWidth="1"/>
    <col min="11" max="11" width="5.7109375" style="35" bestFit="1" customWidth="1"/>
    <col min="12" max="12" width="5.85546875" style="35" bestFit="1" customWidth="1"/>
    <col min="13" max="14" width="6.28515625" style="35" bestFit="1" customWidth="1"/>
    <col min="15" max="15" width="3" style="35" customWidth="1"/>
    <col min="16" max="16" width="23.5703125" style="35" customWidth="1"/>
    <col min="17" max="17" width="9.140625" style="35" customWidth="1"/>
    <col min="18" max="18" width="3.5703125" style="35" customWidth="1"/>
    <col min="19" max="19" width="23.5703125" style="35" customWidth="1"/>
    <col min="20" max="20" width="9.140625" style="35" customWidth="1"/>
    <col min="21" max="16384" width="8.7109375" style="35"/>
  </cols>
  <sheetData>
    <row r="1" spans="1:20" ht="24.95" customHeight="1">
      <c r="A1" s="81" t="s">
        <v>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  <c r="P1" s="90" t="s">
        <v>31</v>
      </c>
      <c r="Q1" s="90"/>
      <c r="R1" s="90"/>
      <c r="S1" s="90"/>
      <c r="T1" s="90"/>
    </row>
    <row r="2" spans="1:20" ht="24.95" customHeight="1">
      <c r="A2" s="84" t="s">
        <v>30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P2" s="90"/>
      <c r="Q2" s="90"/>
      <c r="R2" s="90"/>
      <c r="S2" s="90"/>
      <c r="T2" s="90"/>
    </row>
    <row r="3" spans="1:20">
      <c r="A3" s="25" t="s">
        <v>34</v>
      </c>
      <c r="B3" s="25" t="s">
        <v>0</v>
      </c>
      <c r="C3" s="25" t="s">
        <v>1</v>
      </c>
      <c r="D3" s="25" t="s">
        <v>25</v>
      </c>
      <c r="E3" s="25" t="s">
        <v>17</v>
      </c>
      <c r="F3" s="25" t="s">
        <v>18</v>
      </c>
      <c r="G3" s="25" t="s">
        <v>11</v>
      </c>
      <c r="H3" s="25" t="s">
        <v>13</v>
      </c>
      <c r="I3" s="25" t="s">
        <v>12</v>
      </c>
      <c r="J3" s="25" t="s">
        <v>10</v>
      </c>
      <c r="K3" s="25" t="s">
        <v>6</v>
      </c>
      <c r="L3" s="25" t="s">
        <v>2</v>
      </c>
      <c r="M3" s="25" t="s">
        <v>14</v>
      </c>
      <c r="N3" s="25" t="s">
        <v>15</v>
      </c>
    </row>
    <row r="4" spans="1:20" ht="15" customHeight="1">
      <c r="A4" s="73">
        <f>'[1]Table 7'!A12</f>
        <v>70</v>
      </c>
      <c r="B4" s="74" t="str">
        <f>'[1]Table 7'!B12</f>
        <v>KOYENA MAJUMDER</v>
      </c>
      <c r="C4" s="73">
        <f>'[1]Table 7'!C12</f>
        <v>7591690</v>
      </c>
      <c r="D4" s="7">
        <v>94</v>
      </c>
      <c r="E4" s="7">
        <v>92</v>
      </c>
      <c r="F4" s="7"/>
      <c r="G4" s="8">
        <v>95</v>
      </c>
      <c r="H4" s="8">
        <v>97</v>
      </c>
      <c r="I4" s="7">
        <v>83</v>
      </c>
      <c r="J4" s="7">
        <v>71</v>
      </c>
      <c r="K4" s="7"/>
      <c r="L4" s="10"/>
      <c r="M4" s="10">
        <f>D4+SUM(LARGE(E4:L4,{1,2,3}))</f>
        <v>378</v>
      </c>
      <c r="N4" s="62">
        <f t="shared" ref="N4:N23" si="0">M4/4</f>
        <v>94.5</v>
      </c>
      <c r="P4" s="87" t="s">
        <v>41</v>
      </c>
      <c r="Q4" s="87"/>
      <c r="S4" s="87" t="s">
        <v>48</v>
      </c>
      <c r="T4" s="87"/>
    </row>
    <row r="5" spans="1:20">
      <c r="A5" s="73">
        <f>'[1]Table 7'!A11</f>
        <v>69</v>
      </c>
      <c r="B5" s="74" t="str">
        <f>'[1]Table 7'!B11</f>
        <v>DIVYA MUKHERJEE</v>
      </c>
      <c r="C5" s="73">
        <f>'[1]Table 7'!C11</f>
        <v>7589135</v>
      </c>
      <c r="D5" s="7">
        <v>94</v>
      </c>
      <c r="E5" s="9"/>
      <c r="F5" s="9">
        <v>81</v>
      </c>
      <c r="G5" s="8">
        <v>99</v>
      </c>
      <c r="H5" s="8">
        <v>94</v>
      </c>
      <c r="I5" s="7">
        <v>88</v>
      </c>
      <c r="J5" s="7">
        <v>60</v>
      </c>
      <c r="K5" s="7"/>
      <c r="L5" s="10"/>
      <c r="M5" s="10">
        <f>D5+SUM(LARGE(E5:L5,{1,2,3}))</f>
        <v>375</v>
      </c>
      <c r="N5" s="62">
        <f t="shared" si="0"/>
        <v>93.75</v>
      </c>
      <c r="P5" s="53" t="s">
        <v>19</v>
      </c>
      <c r="Q5" s="53">
        <f>MAX(D4:D23)</f>
        <v>94</v>
      </c>
      <c r="S5" s="53" t="s">
        <v>19</v>
      </c>
      <c r="T5" s="53">
        <f>MAX(H4:H23)</f>
        <v>97</v>
      </c>
    </row>
    <row r="6" spans="1:20" ht="15" customHeight="1">
      <c r="A6" s="73">
        <f>'[1]Table 7'!A14</f>
        <v>72</v>
      </c>
      <c r="B6" s="74" t="str">
        <f>'[1]Table 7'!B14</f>
        <v>MD MEHETAB ISLAM</v>
      </c>
      <c r="C6" s="73">
        <f>'[1]Table 7'!C14</f>
        <v>7591922</v>
      </c>
      <c r="D6" s="7">
        <v>91</v>
      </c>
      <c r="E6" s="7">
        <v>90</v>
      </c>
      <c r="F6" s="7"/>
      <c r="G6" s="8">
        <v>93</v>
      </c>
      <c r="H6" s="8">
        <v>93</v>
      </c>
      <c r="I6" s="7">
        <v>84</v>
      </c>
      <c r="J6" s="7">
        <v>57</v>
      </c>
      <c r="K6" s="7"/>
      <c r="L6" s="10"/>
      <c r="M6" s="10">
        <f>D6+SUM(LARGE(E6:L6,{1,2,3}))</f>
        <v>367</v>
      </c>
      <c r="N6" s="62">
        <f t="shared" si="0"/>
        <v>91.75</v>
      </c>
      <c r="P6" s="53" t="s">
        <v>20</v>
      </c>
      <c r="Q6" s="53">
        <f>COUNTIFS(D4:D23,"&gt;90")</f>
        <v>8</v>
      </c>
      <c r="S6" s="53" t="s">
        <v>20</v>
      </c>
      <c r="T6" s="53">
        <f>COUNTIFS(H4:H23,"&gt;90")</f>
        <v>5</v>
      </c>
    </row>
    <row r="7" spans="1:20" ht="15" customHeight="1">
      <c r="A7" s="73">
        <f>'[1]Table 7'!A21</f>
        <v>79</v>
      </c>
      <c r="B7" s="74" t="str">
        <f>'[1]Table 7'!B21</f>
        <v>SOUMITA MONDAL</v>
      </c>
      <c r="C7" s="73">
        <f>'[1]Table 7'!C21</f>
        <v>7612699</v>
      </c>
      <c r="D7" s="7">
        <v>93</v>
      </c>
      <c r="E7" s="7">
        <v>92</v>
      </c>
      <c r="F7" s="7"/>
      <c r="G7" s="8">
        <v>89</v>
      </c>
      <c r="H7" s="8">
        <v>91</v>
      </c>
      <c r="I7" s="7">
        <v>87</v>
      </c>
      <c r="J7" s="7">
        <v>72</v>
      </c>
      <c r="K7" s="7"/>
      <c r="L7" s="10"/>
      <c r="M7" s="10">
        <f>D7+SUM(LARGE(E7:L7,{1,2,3}))</f>
        <v>365</v>
      </c>
      <c r="N7" s="62">
        <f t="shared" si="0"/>
        <v>91.25</v>
      </c>
      <c r="P7" s="53" t="s">
        <v>21</v>
      </c>
      <c r="Q7" s="53">
        <f>COUNTIFS(D4:D23,"&gt;80",D4:D23,"&lt;=90")</f>
        <v>9</v>
      </c>
      <c r="S7" s="53" t="s">
        <v>21</v>
      </c>
      <c r="T7" s="53">
        <f>COUNTIFS(H4:H23,"&gt;80",H4:H23,"&lt;=90")</f>
        <v>7</v>
      </c>
    </row>
    <row r="8" spans="1:20" ht="15" customHeight="1">
      <c r="A8" s="73">
        <f>'[1]Table 7'!A22</f>
        <v>80</v>
      </c>
      <c r="B8" s="74" t="str">
        <f>'[1]Table 7'!B22</f>
        <v>TIASHA SAMANTA</v>
      </c>
      <c r="C8" s="73">
        <f>'[1]Table 7'!C22</f>
        <v>7613291</v>
      </c>
      <c r="D8" s="7">
        <v>94</v>
      </c>
      <c r="E8" s="7">
        <v>85</v>
      </c>
      <c r="F8" s="7"/>
      <c r="G8" s="8">
        <v>89</v>
      </c>
      <c r="H8" s="8">
        <v>93</v>
      </c>
      <c r="I8" s="7">
        <v>83</v>
      </c>
      <c r="J8" s="7">
        <v>59</v>
      </c>
      <c r="K8" s="7"/>
      <c r="L8" s="10"/>
      <c r="M8" s="10">
        <f>D8+SUM(LARGE(E8:L8,{1,2,3}))</f>
        <v>361</v>
      </c>
      <c r="N8" s="62">
        <f t="shared" si="0"/>
        <v>90.25</v>
      </c>
      <c r="P8" s="53" t="s">
        <v>22</v>
      </c>
      <c r="Q8" s="53">
        <f>COUNTIFS(D4:D23,"&gt;70",D4:D23,"&lt;=80")</f>
        <v>2</v>
      </c>
      <c r="S8" s="53" t="s">
        <v>22</v>
      </c>
      <c r="T8" s="53">
        <f>COUNTIFS(H4:H23,"&gt;70",H4:H23,"&lt;=80")</f>
        <v>2</v>
      </c>
    </row>
    <row r="9" spans="1:20" ht="15" customHeight="1">
      <c r="A9" s="73">
        <f>'[1]Table 7'!A15</f>
        <v>73</v>
      </c>
      <c r="B9" s="74" t="str">
        <f>'[1]Table 7'!B15</f>
        <v>PARAG GHOSH</v>
      </c>
      <c r="C9" s="73">
        <f>'[1]Table 7'!C15</f>
        <v>7592125</v>
      </c>
      <c r="D9" s="7">
        <v>93</v>
      </c>
      <c r="E9" s="7">
        <v>85</v>
      </c>
      <c r="F9" s="7"/>
      <c r="G9" s="8">
        <v>89</v>
      </c>
      <c r="H9" s="8">
        <v>88</v>
      </c>
      <c r="I9" s="7">
        <v>79</v>
      </c>
      <c r="J9" s="7"/>
      <c r="K9" s="7">
        <v>82</v>
      </c>
      <c r="L9" s="10"/>
      <c r="M9" s="10">
        <f>D9+SUM(LARGE(E9:L9,{1,2,3}))</f>
        <v>355</v>
      </c>
      <c r="N9" s="62">
        <f t="shared" si="0"/>
        <v>88.75</v>
      </c>
      <c r="P9" s="53" t="s">
        <v>23</v>
      </c>
      <c r="Q9" s="53">
        <f>COUNTIFS(D4:D23,"&gt;60",D4:D23,"&lt;=70")</f>
        <v>1</v>
      </c>
      <c r="S9" s="53" t="s">
        <v>23</v>
      </c>
      <c r="T9" s="53">
        <f>COUNTIFS(H4:H23,"&gt;60",H4:H23,"&lt;=70")</f>
        <v>2</v>
      </c>
    </row>
    <row r="10" spans="1:20" ht="15" customHeight="1">
      <c r="A10" s="73">
        <f>'[1]Table 7'!A19</f>
        <v>77</v>
      </c>
      <c r="B10" s="74" t="str">
        <f>'[1]Table 7'!B19</f>
        <v>SHINJAN GHOSAL</v>
      </c>
      <c r="C10" s="73">
        <f>'[1]Table 7'!C19</f>
        <v>7599688</v>
      </c>
      <c r="D10" s="7">
        <v>92</v>
      </c>
      <c r="E10" s="7"/>
      <c r="F10" s="7">
        <v>69</v>
      </c>
      <c r="G10" s="8">
        <v>85</v>
      </c>
      <c r="H10" s="8">
        <v>83</v>
      </c>
      <c r="I10" s="7">
        <v>86</v>
      </c>
      <c r="J10" s="7"/>
      <c r="K10" s="7">
        <v>91</v>
      </c>
      <c r="L10" s="10"/>
      <c r="M10" s="10">
        <f>D10+SUM(LARGE(E10:L10,{1,2,3}))</f>
        <v>354</v>
      </c>
      <c r="N10" s="62">
        <f t="shared" si="0"/>
        <v>88.5</v>
      </c>
      <c r="P10" s="53" t="s">
        <v>24</v>
      </c>
      <c r="Q10" s="53">
        <f>COUNTIFS(D4:D23,"&lt;=60")</f>
        <v>0</v>
      </c>
      <c r="S10" s="53" t="s">
        <v>24</v>
      </c>
      <c r="T10" s="53">
        <f>COUNTIFS(H4:H23,"&lt;=60")</f>
        <v>4</v>
      </c>
    </row>
    <row r="11" spans="1:20" ht="15" customHeight="1">
      <c r="A11" s="73">
        <f>'[1]Table 7'!A16</f>
        <v>74</v>
      </c>
      <c r="B11" s="74" t="str">
        <f>'[1]Table 7'!B16</f>
        <v>PRAMILA DAS</v>
      </c>
      <c r="C11" s="73">
        <f>'[1]Table 7'!C16</f>
        <v>7594605</v>
      </c>
      <c r="D11" s="7">
        <v>90</v>
      </c>
      <c r="E11" s="7">
        <v>92</v>
      </c>
      <c r="F11" s="7"/>
      <c r="G11" s="8">
        <v>83</v>
      </c>
      <c r="H11" s="8">
        <v>87</v>
      </c>
      <c r="I11" s="7">
        <v>80</v>
      </c>
      <c r="J11" s="7">
        <v>55</v>
      </c>
      <c r="K11" s="7"/>
      <c r="L11" s="10"/>
      <c r="M11" s="10">
        <f>D11+SUM(LARGE(E11:L11,{1,2,3}))</f>
        <v>352</v>
      </c>
      <c r="N11" s="62">
        <f t="shared" si="0"/>
        <v>88</v>
      </c>
    </row>
    <row r="12" spans="1:20" ht="15" customHeight="1">
      <c r="A12" s="73">
        <f>'[1]Table 7'!A18</f>
        <v>76</v>
      </c>
      <c r="B12" s="74" t="str">
        <f>'[1]Table 7'!B18</f>
        <v>ADRIYA CHAKRABORTY</v>
      </c>
      <c r="C12" s="73">
        <f>'[1]Table 7'!C18</f>
        <v>7598967</v>
      </c>
      <c r="D12" s="7">
        <v>92</v>
      </c>
      <c r="E12" s="7">
        <v>90</v>
      </c>
      <c r="F12" s="7"/>
      <c r="G12" s="8">
        <v>84</v>
      </c>
      <c r="H12" s="8">
        <v>82</v>
      </c>
      <c r="I12" s="7">
        <v>79</v>
      </c>
      <c r="J12" s="7">
        <v>45</v>
      </c>
      <c r="K12" s="7"/>
      <c r="L12" s="10"/>
      <c r="M12" s="10">
        <f>D12+SUM(LARGE(E12:L12,{1,2,3}))</f>
        <v>348</v>
      </c>
      <c r="N12" s="62">
        <f t="shared" si="0"/>
        <v>87</v>
      </c>
      <c r="P12" s="87" t="s">
        <v>56</v>
      </c>
      <c r="Q12" s="87"/>
      <c r="S12" s="87" t="s">
        <v>49</v>
      </c>
      <c r="T12" s="87"/>
    </row>
    <row r="13" spans="1:20" ht="15" customHeight="1">
      <c r="A13" s="73">
        <f>'[1]Table 7'!A8</f>
        <v>66</v>
      </c>
      <c r="B13" s="74" t="str">
        <f>'[1]Table 7'!B8</f>
        <v>AMARTYA HOSSAIN</v>
      </c>
      <c r="C13" s="73">
        <f>'[1]Table 7'!C8</f>
        <v>7587908</v>
      </c>
      <c r="D13" s="10">
        <v>90</v>
      </c>
      <c r="E13" s="7">
        <v>83</v>
      </c>
      <c r="F13" s="7"/>
      <c r="G13" s="8">
        <v>82</v>
      </c>
      <c r="H13" s="8">
        <v>85</v>
      </c>
      <c r="I13" s="7">
        <v>81</v>
      </c>
      <c r="J13" s="7"/>
      <c r="K13" s="7">
        <v>82</v>
      </c>
      <c r="L13" s="10"/>
      <c r="M13" s="10">
        <f>D13+SUM(LARGE(E13:L13,{1,2,3}))</f>
        <v>340</v>
      </c>
      <c r="N13" s="62">
        <f t="shared" si="0"/>
        <v>85</v>
      </c>
      <c r="P13" s="53" t="s">
        <v>19</v>
      </c>
      <c r="Q13" s="53">
        <f>MAX(E4:E23)</f>
        <v>92</v>
      </c>
      <c r="S13" s="53" t="s">
        <v>19</v>
      </c>
      <c r="T13" s="53">
        <f>MAX(I4:I23)</f>
        <v>88</v>
      </c>
    </row>
    <row r="14" spans="1:20" ht="15" customHeight="1">
      <c r="A14" s="73">
        <f>'[1]Table 7'!A10</f>
        <v>68</v>
      </c>
      <c r="B14" s="74" t="str">
        <f>'[1]Table 7'!B10</f>
        <v>ARGHYA GHOSH</v>
      </c>
      <c r="C14" s="73">
        <f>'[1]Table 7'!C10</f>
        <v>7588553</v>
      </c>
      <c r="D14" s="7">
        <v>86</v>
      </c>
      <c r="E14" s="7">
        <v>90</v>
      </c>
      <c r="F14" s="7"/>
      <c r="G14" s="8">
        <v>80</v>
      </c>
      <c r="H14" s="8">
        <v>75</v>
      </c>
      <c r="I14" s="7">
        <v>82</v>
      </c>
      <c r="J14" s="7">
        <v>47</v>
      </c>
      <c r="K14" s="7"/>
      <c r="L14" s="10"/>
      <c r="M14" s="10">
        <f>D14+SUM(LARGE(E14:L14,{1,2,3}))</f>
        <v>338</v>
      </c>
      <c r="N14" s="62">
        <f t="shared" si="0"/>
        <v>84.5</v>
      </c>
      <c r="P14" s="53" t="s">
        <v>20</v>
      </c>
      <c r="Q14" s="53">
        <f>COUNTIFS(E4:E23,"&gt;90")</f>
        <v>3</v>
      </c>
      <c r="S14" s="53" t="s">
        <v>20</v>
      </c>
      <c r="T14" s="53">
        <f>COUNTIFS(I4:I23,"&gt;90")</f>
        <v>0</v>
      </c>
    </row>
    <row r="15" spans="1:20" ht="15" customHeight="1">
      <c r="A15" s="73">
        <f>'[1]Table 7'!A13</f>
        <v>71</v>
      </c>
      <c r="B15" s="74" t="str">
        <f>'[1]Table 7'!B13</f>
        <v>MAHEK SULTANA MISTRY</v>
      </c>
      <c r="C15" s="73">
        <f>'[1]Table 7'!C13</f>
        <v>7591786</v>
      </c>
      <c r="D15" s="7">
        <v>90</v>
      </c>
      <c r="E15" s="7">
        <v>82</v>
      </c>
      <c r="F15" s="7"/>
      <c r="G15" s="8">
        <v>81</v>
      </c>
      <c r="H15" s="8">
        <v>84</v>
      </c>
      <c r="I15" s="7">
        <v>81</v>
      </c>
      <c r="J15" s="7"/>
      <c r="K15" s="7">
        <v>79</v>
      </c>
      <c r="L15" s="10"/>
      <c r="M15" s="10">
        <f>D15+SUM(LARGE(E15:L15,{1,2,3}))</f>
        <v>337</v>
      </c>
      <c r="N15" s="62">
        <f t="shared" si="0"/>
        <v>84.25</v>
      </c>
      <c r="P15" s="53" t="s">
        <v>21</v>
      </c>
      <c r="Q15" s="53">
        <f>COUNTIFS(E4:E23,"&gt;80",E4:E23,"&lt;=90")</f>
        <v>11</v>
      </c>
      <c r="S15" s="53" t="s">
        <v>21</v>
      </c>
      <c r="T15" s="53">
        <f>COUNTIFS(I4:I23,"&gt;80",I4:I23,"&lt;=90")</f>
        <v>10</v>
      </c>
    </row>
    <row r="16" spans="1:20" ht="15" customHeight="1">
      <c r="A16" s="73">
        <f>'[1]Table 7'!A17</f>
        <v>75</v>
      </c>
      <c r="B16" s="74" t="str">
        <f>'[1]Table 7'!B17</f>
        <v>PRITI MANDAL</v>
      </c>
      <c r="C16" s="73">
        <f>'[1]Table 7'!C17</f>
        <v>7594998</v>
      </c>
      <c r="D16" s="7">
        <v>86</v>
      </c>
      <c r="E16" s="7">
        <v>85</v>
      </c>
      <c r="F16" s="7"/>
      <c r="G16" s="8">
        <v>80</v>
      </c>
      <c r="H16" s="8">
        <v>77</v>
      </c>
      <c r="I16" s="7">
        <v>81</v>
      </c>
      <c r="J16" s="7">
        <v>35</v>
      </c>
      <c r="K16" s="7"/>
      <c r="L16" s="10"/>
      <c r="M16" s="10">
        <f>D16+SUM(LARGE(E16:L16,{1,2,3}))</f>
        <v>332</v>
      </c>
      <c r="N16" s="62">
        <f t="shared" si="0"/>
        <v>83</v>
      </c>
      <c r="P16" s="53" t="s">
        <v>22</v>
      </c>
      <c r="Q16" s="53">
        <f>COUNTIFS(E4:E23,"&gt;70",E4:E23,"&lt;=80")</f>
        <v>4</v>
      </c>
      <c r="S16" s="53" t="s">
        <v>22</v>
      </c>
      <c r="T16" s="53">
        <f>COUNTIFS(I4:I23,"&gt;70",I4:I23,"&lt;=80")</f>
        <v>6</v>
      </c>
    </row>
    <row r="17" spans="1:20" ht="15" customHeight="1">
      <c r="A17" s="73">
        <f>'[1]Table 7'!A25</f>
        <v>83</v>
      </c>
      <c r="B17" s="74" t="str">
        <f>'[1]Table 7'!B25</f>
        <v>SAYAN KUMAR MONDAL</v>
      </c>
      <c r="C17" s="73">
        <f>'[1]Table 7'!C25</f>
        <v>8390718</v>
      </c>
      <c r="D17" s="7">
        <v>81</v>
      </c>
      <c r="E17" s="7">
        <v>80</v>
      </c>
      <c r="F17" s="7"/>
      <c r="G17" s="8">
        <v>68</v>
      </c>
      <c r="H17" s="8">
        <v>81</v>
      </c>
      <c r="I17" s="7">
        <v>77</v>
      </c>
      <c r="J17" s="7">
        <v>45</v>
      </c>
      <c r="K17" s="7"/>
      <c r="L17" s="10"/>
      <c r="M17" s="10">
        <f>D17+SUM(LARGE(E17:L17,{1,2,3}))</f>
        <v>319</v>
      </c>
      <c r="N17" s="62">
        <f t="shared" si="0"/>
        <v>79.75</v>
      </c>
      <c r="P17" s="53" t="s">
        <v>23</v>
      </c>
      <c r="Q17" s="53">
        <f>COUNTIFS(E4:E23,"&gt;60",E4:E23,"&lt;=70")</f>
        <v>0</v>
      </c>
      <c r="S17" s="53" t="s">
        <v>23</v>
      </c>
      <c r="T17" s="53">
        <f>COUNTIFS(I4:I23,"&gt;60",I4:I23,"&lt;=70")</f>
        <v>3</v>
      </c>
    </row>
    <row r="18" spans="1:20" ht="15" customHeight="1">
      <c r="A18" s="73">
        <f>'[1]Table 7'!A7</f>
        <v>65</v>
      </c>
      <c r="B18" s="74" t="str">
        <f>'[1]Table 7'!B7</f>
        <v>AKSHA RAHAMAN MOLLA</v>
      </c>
      <c r="C18" s="73">
        <f>'[1]Table 7'!C7</f>
        <v>7587882</v>
      </c>
      <c r="D18" s="8">
        <v>87</v>
      </c>
      <c r="E18" s="8">
        <v>86</v>
      </c>
      <c r="F18" s="8"/>
      <c r="G18" s="8">
        <v>70</v>
      </c>
      <c r="H18" s="8">
        <v>65</v>
      </c>
      <c r="I18" s="8">
        <v>74</v>
      </c>
      <c r="J18" s="8">
        <v>50</v>
      </c>
      <c r="K18" s="8"/>
      <c r="L18" s="10"/>
      <c r="M18" s="10">
        <f>D18+SUM(LARGE(E18:L18,{1,2,3}))</f>
        <v>317</v>
      </c>
      <c r="N18" s="62">
        <f t="shared" si="0"/>
        <v>79.25</v>
      </c>
      <c r="P18" s="53" t="s">
        <v>24</v>
      </c>
      <c r="Q18" s="53">
        <f>COUNTIFS(E4:E23,"&lt;=60")</f>
        <v>0</v>
      </c>
      <c r="S18" s="53" t="s">
        <v>24</v>
      </c>
      <c r="T18" s="53">
        <f>COUNTIFS(I4:I23,"&lt;=60")</f>
        <v>1</v>
      </c>
    </row>
    <row r="19" spans="1:20" ht="15" customHeight="1">
      <c r="A19" s="73">
        <f>'[1]Table 7'!A20</f>
        <v>78</v>
      </c>
      <c r="B19" s="74" t="str">
        <f>'[1]Table 7'!B20</f>
        <v>SINTHIYA PARBIN MOLLA</v>
      </c>
      <c r="C19" s="73">
        <f>'[1]Table 7'!C20</f>
        <v>7611327</v>
      </c>
      <c r="D19" s="7">
        <v>88</v>
      </c>
      <c r="E19" s="7">
        <v>87</v>
      </c>
      <c r="F19" s="7"/>
      <c r="G19" s="8">
        <v>58</v>
      </c>
      <c r="H19" s="8">
        <v>70</v>
      </c>
      <c r="I19" s="7">
        <v>66</v>
      </c>
      <c r="J19" s="7">
        <v>57</v>
      </c>
      <c r="K19" s="7"/>
      <c r="L19" s="10"/>
      <c r="M19" s="10">
        <f>D19+SUM(LARGE(E19:L19,{1,2,3}))</f>
        <v>311</v>
      </c>
      <c r="N19" s="62">
        <f t="shared" si="0"/>
        <v>77.75</v>
      </c>
    </row>
    <row r="20" spans="1:20" ht="15" customHeight="1">
      <c r="A20" s="73">
        <f>'[1]Table 7'!A6</f>
        <v>64</v>
      </c>
      <c r="B20" s="74" t="str">
        <f>'[1]Table 7'!B6</f>
        <v>SRIJITA CHATTERJEE</v>
      </c>
      <c r="C20" s="73">
        <f>'[1]Table 7'!C6</f>
        <v>7345012</v>
      </c>
      <c r="D20" s="11">
        <v>77</v>
      </c>
      <c r="E20" s="11">
        <v>85</v>
      </c>
      <c r="F20" s="11"/>
      <c r="G20" s="7">
        <v>55</v>
      </c>
      <c r="H20" s="7">
        <v>55</v>
      </c>
      <c r="I20" s="11">
        <v>76</v>
      </c>
      <c r="J20" s="11">
        <v>40</v>
      </c>
      <c r="K20" s="11"/>
      <c r="L20" s="10"/>
      <c r="M20" s="10">
        <f>D20+SUM(LARGE(E20:L20,{1,2,3}))</f>
        <v>293</v>
      </c>
      <c r="N20" s="62">
        <f t="shared" si="0"/>
        <v>73.25</v>
      </c>
      <c r="P20" s="87" t="s">
        <v>57</v>
      </c>
      <c r="Q20" s="87"/>
      <c r="S20" s="87" t="s">
        <v>50</v>
      </c>
      <c r="T20" s="87"/>
    </row>
    <row r="21" spans="1:20" ht="15" customHeight="1">
      <c r="A21" s="73">
        <f>'[1]Table 7'!A23</f>
        <v>81</v>
      </c>
      <c r="B21" s="74" t="str">
        <f>'[1]Table 7'!B23</f>
        <v>DEBARATI DAS</v>
      </c>
      <c r="C21" s="73">
        <f>'[1]Table 7'!C23</f>
        <v>7624911</v>
      </c>
      <c r="D21" s="7">
        <v>88</v>
      </c>
      <c r="E21" s="7">
        <v>74</v>
      </c>
      <c r="F21" s="7"/>
      <c r="G21" s="8">
        <v>45</v>
      </c>
      <c r="H21" s="8">
        <v>51</v>
      </c>
      <c r="I21" s="7">
        <v>61</v>
      </c>
      <c r="J21" s="7">
        <v>40</v>
      </c>
      <c r="K21" s="7"/>
      <c r="L21" s="10"/>
      <c r="M21" s="10">
        <f>D21+SUM(LARGE(E21:L21,{1,2,3}))</f>
        <v>274</v>
      </c>
      <c r="N21" s="62">
        <f t="shared" si="0"/>
        <v>68.5</v>
      </c>
      <c r="P21" s="53" t="s">
        <v>19</v>
      </c>
      <c r="Q21" s="53">
        <f>MAX(F4:F23)</f>
        <v>81</v>
      </c>
      <c r="S21" s="53" t="s">
        <v>19</v>
      </c>
      <c r="T21" s="53">
        <f>MAX(J4:J23)</f>
        <v>72</v>
      </c>
    </row>
    <row r="22" spans="1:20" ht="15" customHeight="1">
      <c r="A22" s="73">
        <f>'[1]Table 7'!A24</f>
        <v>82</v>
      </c>
      <c r="B22" s="74" t="str">
        <f>'[1]Table 7'!B24</f>
        <v>CHIRANTAN KAPAT</v>
      </c>
      <c r="C22" s="73">
        <f>'[1]Table 7'!C24</f>
        <v>8390717</v>
      </c>
      <c r="D22" s="7">
        <v>78</v>
      </c>
      <c r="E22" s="7">
        <v>80</v>
      </c>
      <c r="F22" s="7"/>
      <c r="G22" s="8">
        <v>66</v>
      </c>
      <c r="H22" s="8">
        <v>58</v>
      </c>
      <c r="I22" s="7">
        <v>59</v>
      </c>
      <c r="J22" s="7">
        <v>40</v>
      </c>
      <c r="K22" s="7"/>
      <c r="L22" s="10"/>
      <c r="M22" s="10">
        <f>D22+SUM(LARGE(E22:L22,{1,2,3}))</f>
        <v>283</v>
      </c>
      <c r="N22" s="62">
        <f t="shared" si="0"/>
        <v>70.75</v>
      </c>
      <c r="P22" s="53" t="s">
        <v>20</v>
      </c>
      <c r="Q22" s="53">
        <f>COUNTIFS(F4:F23,"&gt;90")</f>
        <v>0</v>
      </c>
      <c r="S22" s="53" t="s">
        <v>20</v>
      </c>
      <c r="T22" s="53">
        <f>COUNTIFS(J4:J23,"&gt;90")</f>
        <v>0</v>
      </c>
    </row>
    <row r="23" spans="1:20" ht="15" customHeight="1">
      <c r="A23" s="73">
        <f>'[1]Table 7'!A9</f>
        <v>67</v>
      </c>
      <c r="B23" s="74" t="str">
        <f>'[1]Table 7'!B9</f>
        <v>ANURAG HALDER</v>
      </c>
      <c r="C23" s="73">
        <f>'[1]Table 7'!C9</f>
        <v>7588466</v>
      </c>
      <c r="D23" s="7">
        <v>63</v>
      </c>
      <c r="E23" s="7">
        <v>72</v>
      </c>
      <c r="F23" s="7"/>
      <c r="G23" s="8">
        <v>55</v>
      </c>
      <c r="H23" s="8">
        <v>55</v>
      </c>
      <c r="I23" s="7">
        <v>67</v>
      </c>
      <c r="J23" s="7">
        <v>24</v>
      </c>
      <c r="K23" s="7"/>
      <c r="L23" s="10"/>
      <c r="M23" s="10">
        <f>D23+SUM(LARGE(E23:L23,{1,2,3}))</f>
        <v>257</v>
      </c>
      <c r="N23" s="62">
        <f t="shared" si="0"/>
        <v>64.25</v>
      </c>
      <c r="P23" s="53" t="s">
        <v>21</v>
      </c>
      <c r="Q23" s="53">
        <f>COUNTIFS(F4:F23,"&gt;80",F4:F23,"&lt;=90")</f>
        <v>1</v>
      </c>
      <c r="S23" s="53" t="s">
        <v>21</v>
      </c>
      <c r="T23" s="53">
        <f>COUNTIFS(J4:J23,"&gt;80",J4:J23,"&lt;=90")</f>
        <v>0</v>
      </c>
    </row>
    <row r="24" spans="1:20" ht="15" customHeight="1">
      <c r="D24" s="2"/>
      <c r="E24" s="2"/>
      <c r="F24" s="2"/>
      <c r="G24" s="13"/>
      <c r="H24" s="13"/>
      <c r="I24" s="2"/>
      <c r="J24" s="2"/>
      <c r="K24" s="2"/>
      <c r="L24" s="15"/>
      <c r="M24" s="15"/>
      <c r="N24" s="45"/>
      <c r="P24" s="53" t="s">
        <v>22</v>
      </c>
      <c r="Q24" s="53">
        <f>COUNTIFS(F4:F23,"&gt;70",F4:F23,"&lt;=80")</f>
        <v>0</v>
      </c>
      <c r="S24" s="53" t="s">
        <v>22</v>
      </c>
      <c r="T24" s="53">
        <f>COUNTIFS(J4:J23,"&gt;70",J4:J23,"&lt;=80")</f>
        <v>2</v>
      </c>
    </row>
    <row r="25" spans="1:20" ht="15" customHeight="1">
      <c r="D25" s="2"/>
      <c r="E25" s="2"/>
      <c r="F25" s="2"/>
      <c r="G25" s="13"/>
      <c r="H25" s="13"/>
      <c r="I25" s="2"/>
      <c r="J25" s="2"/>
      <c r="K25" s="2"/>
      <c r="L25" s="15"/>
      <c r="M25" s="15"/>
      <c r="N25" s="45"/>
      <c r="P25" s="53" t="s">
        <v>23</v>
      </c>
      <c r="Q25" s="53">
        <f>COUNTIFS(F4:F23,"&gt;60",F4:F23,"&lt;=70")</f>
        <v>1</v>
      </c>
      <c r="S25" s="53" t="s">
        <v>23</v>
      </c>
      <c r="T25" s="53">
        <f>COUNTIFS(J4:J23,"&gt;60",J4:J23,"&lt;=70")</f>
        <v>0</v>
      </c>
    </row>
    <row r="26" spans="1:20" ht="15" customHeight="1">
      <c r="D26" s="2"/>
      <c r="E26" s="2"/>
      <c r="F26" s="2"/>
      <c r="G26" s="13"/>
      <c r="H26" s="13"/>
      <c r="I26" s="2"/>
      <c r="J26" s="2"/>
      <c r="K26" s="2"/>
      <c r="L26" s="15"/>
      <c r="M26" s="15"/>
      <c r="N26" s="45"/>
      <c r="P26" s="53" t="s">
        <v>24</v>
      </c>
      <c r="Q26" s="53">
        <f>COUNTIFS(F4:F23,"&lt;=60")</f>
        <v>0</v>
      </c>
      <c r="S26" s="53" t="s">
        <v>24</v>
      </c>
      <c r="T26" s="53">
        <f>COUNTIFS(J4:J23,"&lt;=60")</f>
        <v>14</v>
      </c>
    </row>
    <row r="27" spans="1:20" ht="15" customHeight="1">
      <c r="D27" s="2"/>
      <c r="E27" s="2"/>
      <c r="F27" s="2"/>
      <c r="G27" s="13"/>
      <c r="H27" s="13"/>
      <c r="I27" s="2"/>
      <c r="J27" s="2"/>
      <c r="K27" s="2"/>
      <c r="L27" s="15"/>
      <c r="M27" s="15"/>
      <c r="N27" s="45"/>
    </row>
    <row r="28" spans="1:20" ht="15" customHeight="1">
      <c r="D28" s="2"/>
      <c r="E28" s="2"/>
      <c r="F28" s="2"/>
      <c r="G28" s="13"/>
      <c r="H28" s="13"/>
      <c r="I28" s="2"/>
      <c r="J28" s="2"/>
      <c r="K28" s="2"/>
      <c r="L28" s="15"/>
      <c r="M28" s="15"/>
      <c r="N28" s="45"/>
      <c r="P28" s="87" t="s">
        <v>47</v>
      </c>
      <c r="Q28" s="87"/>
      <c r="S28" s="87" t="s">
        <v>26</v>
      </c>
      <c r="T28" s="87"/>
    </row>
    <row r="29" spans="1:20" ht="15" customHeight="1">
      <c r="D29" s="2"/>
      <c r="E29" s="2"/>
      <c r="F29" s="2"/>
      <c r="G29" s="13"/>
      <c r="H29" s="13"/>
      <c r="I29" s="2"/>
      <c r="J29" s="2"/>
      <c r="K29" s="2"/>
      <c r="L29" s="15"/>
      <c r="M29" s="15"/>
      <c r="N29" s="45"/>
      <c r="P29" s="53" t="s">
        <v>19</v>
      </c>
      <c r="Q29" s="53">
        <f>MAX(G4:G23)</f>
        <v>99</v>
      </c>
      <c r="S29" s="53" t="s">
        <v>19</v>
      </c>
      <c r="T29" s="53">
        <f>MAX(K4:K23)</f>
        <v>91</v>
      </c>
    </row>
    <row r="30" spans="1:20" ht="15" customHeight="1">
      <c r="D30" s="2"/>
      <c r="E30" s="2"/>
      <c r="F30" s="2"/>
      <c r="G30" s="13"/>
      <c r="H30" s="13"/>
      <c r="I30" s="2"/>
      <c r="J30" s="2"/>
      <c r="K30" s="2"/>
      <c r="L30" s="15"/>
      <c r="M30" s="15"/>
      <c r="N30" s="45"/>
      <c r="P30" s="53" t="s">
        <v>20</v>
      </c>
      <c r="Q30" s="53">
        <f>COUNTIFS(G4:G23,"&gt;90")</f>
        <v>3</v>
      </c>
      <c r="S30" s="53" t="s">
        <v>20</v>
      </c>
      <c r="T30" s="53">
        <f>COUNTIFS(K4:K23,"&gt;90")</f>
        <v>1</v>
      </c>
    </row>
    <row r="31" spans="1:20" ht="15" customHeight="1">
      <c r="D31" s="2"/>
      <c r="E31" s="2"/>
      <c r="F31" s="2"/>
      <c r="G31" s="13"/>
      <c r="H31" s="13"/>
      <c r="I31" s="2"/>
      <c r="J31" s="2"/>
      <c r="K31" s="2"/>
      <c r="L31" s="15"/>
      <c r="M31" s="15"/>
      <c r="N31" s="45"/>
      <c r="P31" s="53" t="s">
        <v>21</v>
      </c>
      <c r="Q31" s="53">
        <f>COUNTIFS(G4:G23,"&gt;80",G4:G23,"&lt;=90")</f>
        <v>8</v>
      </c>
      <c r="S31" s="53" t="s">
        <v>21</v>
      </c>
      <c r="T31" s="53">
        <f>COUNTIFS(K4:K23,"&gt;80",K4:K23,"&lt;=90")</f>
        <v>2</v>
      </c>
    </row>
    <row r="32" spans="1:20" ht="15" customHeight="1">
      <c r="D32" s="2"/>
      <c r="E32" s="2"/>
      <c r="F32" s="2"/>
      <c r="G32" s="13"/>
      <c r="H32" s="13"/>
      <c r="I32" s="2"/>
      <c r="J32" s="2"/>
      <c r="K32" s="2"/>
      <c r="L32" s="15"/>
      <c r="M32" s="15"/>
      <c r="N32" s="45"/>
      <c r="P32" s="53" t="s">
        <v>22</v>
      </c>
      <c r="Q32" s="53">
        <f>COUNTIFS(G4:G23,"&gt;70",G4:G23,"&lt;=80")</f>
        <v>2</v>
      </c>
      <c r="S32" s="53" t="s">
        <v>22</v>
      </c>
      <c r="T32" s="53">
        <f>COUNTIFS(K4:K23,"&gt;70",K4:K23,"&lt;=80")</f>
        <v>1</v>
      </c>
    </row>
    <row r="33" spans="4:20" ht="15" customHeight="1">
      <c r="D33" s="2"/>
      <c r="E33" s="2"/>
      <c r="F33" s="2"/>
      <c r="G33" s="13"/>
      <c r="H33" s="13"/>
      <c r="I33" s="2"/>
      <c r="J33" s="2"/>
      <c r="K33" s="2"/>
      <c r="L33" s="15"/>
      <c r="M33" s="15"/>
      <c r="N33" s="45"/>
      <c r="P33" s="53" t="s">
        <v>23</v>
      </c>
      <c r="Q33" s="53">
        <f>COUNTIFS(G4:G23,"&gt;60",G4:G23,"&lt;=70")</f>
        <v>3</v>
      </c>
      <c r="S33" s="53" t="s">
        <v>23</v>
      </c>
      <c r="T33" s="53">
        <f>COUNTIFS(K4:K23,"&gt;60",K4:K23,"&lt;=70")</f>
        <v>0</v>
      </c>
    </row>
    <row r="34" spans="4:20" ht="15" customHeight="1">
      <c r="D34" s="2"/>
      <c r="E34" s="2"/>
      <c r="F34" s="2"/>
      <c r="G34" s="13"/>
      <c r="H34" s="13"/>
      <c r="I34" s="2"/>
      <c r="J34" s="2"/>
      <c r="K34" s="2"/>
      <c r="L34" s="15"/>
      <c r="M34" s="15"/>
      <c r="N34" s="45"/>
      <c r="P34" s="53" t="s">
        <v>24</v>
      </c>
      <c r="Q34" s="53">
        <f>COUNTIFS(G4:G23,"&lt;=60")</f>
        <v>4</v>
      </c>
      <c r="S34" s="53" t="s">
        <v>24</v>
      </c>
      <c r="T34" s="53">
        <f>COUNTIFS(K4:K23,"&lt;=60")</f>
        <v>0</v>
      </c>
    </row>
    <row r="35" spans="4:20" ht="15" customHeight="1">
      <c r="D35" s="2"/>
      <c r="E35" s="2"/>
      <c r="F35" s="2"/>
      <c r="G35" s="13"/>
      <c r="H35" s="13"/>
      <c r="I35" s="2"/>
      <c r="J35" s="2"/>
      <c r="K35" s="2"/>
      <c r="L35" s="15"/>
      <c r="M35" s="15"/>
      <c r="N35" s="45"/>
    </row>
    <row r="36" spans="4:20" ht="15" customHeight="1">
      <c r="D36" s="2"/>
      <c r="E36" s="2"/>
      <c r="F36" s="2"/>
      <c r="G36" s="13"/>
      <c r="H36" s="13"/>
      <c r="I36" s="2"/>
      <c r="J36" s="2"/>
      <c r="K36" s="2"/>
      <c r="L36" s="15"/>
      <c r="M36" s="15"/>
      <c r="N36" s="45"/>
      <c r="P36" s="53" t="s">
        <v>52</v>
      </c>
      <c r="Q36" s="75">
        <f>MAX(N4:N23)</f>
        <v>94.5</v>
      </c>
      <c r="S36" s="87" t="s">
        <v>51</v>
      </c>
      <c r="T36" s="87"/>
    </row>
    <row r="37" spans="4:20" ht="15" customHeight="1">
      <c r="D37" s="15"/>
      <c r="E37" s="15"/>
      <c r="F37" s="15"/>
      <c r="G37" s="15"/>
      <c r="H37" s="15"/>
      <c r="I37" s="15"/>
      <c r="J37" s="15"/>
      <c r="K37" s="50"/>
      <c r="M37" s="15"/>
      <c r="N37" s="45"/>
      <c r="P37" s="53" t="s">
        <v>53</v>
      </c>
      <c r="Q37" s="75">
        <f>MIN(N4:N23)</f>
        <v>64.25</v>
      </c>
      <c r="S37" s="53" t="s">
        <v>19</v>
      </c>
      <c r="T37" s="53">
        <f>MAX(L4:L23)</f>
        <v>0</v>
      </c>
    </row>
    <row r="38" spans="4:20" ht="15" customHeight="1">
      <c r="D38" s="15"/>
      <c r="E38" s="15"/>
      <c r="F38" s="15"/>
      <c r="G38" s="15"/>
      <c r="H38" s="15"/>
      <c r="I38" s="15"/>
      <c r="J38" s="15"/>
      <c r="K38" s="50"/>
      <c r="M38" s="15"/>
      <c r="N38" s="45"/>
      <c r="P38" s="53" t="s">
        <v>54</v>
      </c>
      <c r="Q38" s="53">
        <f>COUNTIFS(N4:N23,"&gt;=95.00%")</f>
        <v>20</v>
      </c>
      <c r="S38" s="53" t="s">
        <v>20</v>
      </c>
      <c r="T38" s="53">
        <f>COUNTIFS(L4:L23,"&gt;90")</f>
        <v>0</v>
      </c>
    </row>
    <row r="39" spans="4:20" ht="15" customHeight="1">
      <c r="D39" s="2"/>
      <c r="E39" s="2"/>
      <c r="F39" s="2"/>
      <c r="G39" s="2"/>
      <c r="H39" s="2"/>
      <c r="I39" s="2"/>
      <c r="J39" s="2"/>
      <c r="K39" s="48"/>
      <c r="L39" s="49"/>
      <c r="M39" s="15"/>
      <c r="N39" s="45"/>
      <c r="P39" s="53" t="s">
        <v>55</v>
      </c>
      <c r="Q39" s="53">
        <f>COUNTIFS(N4:N23,"&gt;89.50%")</f>
        <v>20</v>
      </c>
      <c r="S39" s="53" t="s">
        <v>21</v>
      </c>
      <c r="T39" s="53">
        <f>COUNTIFS(L4:L23,"&gt;80",L4:L23,"&lt;=90")</f>
        <v>0</v>
      </c>
    </row>
    <row r="40" spans="4:20" ht="15" customHeight="1">
      <c r="D40" s="2"/>
      <c r="E40" s="2"/>
      <c r="F40" s="2"/>
      <c r="G40" s="2"/>
      <c r="H40" s="2"/>
      <c r="I40" s="2"/>
      <c r="J40" s="2"/>
      <c r="K40" s="34"/>
      <c r="L40" s="33"/>
      <c r="M40" s="15"/>
      <c r="N40" s="45"/>
      <c r="S40" s="53" t="s">
        <v>22</v>
      </c>
      <c r="T40" s="53">
        <f>COUNTIFS(L4:L23,"&gt;70",L4:L23,"&lt;=80")</f>
        <v>0</v>
      </c>
    </row>
    <row r="41" spans="4:20" ht="15" customHeight="1">
      <c r="D41" s="2"/>
      <c r="E41" s="2"/>
      <c r="F41" s="2"/>
      <c r="G41" s="2"/>
      <c r="H41" s="2"/>
      <c r="I41" s="2"/>
      <c r="J41" s="2"/>
      <c r="K41" s="34"/>
      <c r="L41" s="33"/>
      <c r="M41" s="15"/>
      <c r="N41" s="45"/>
      <c r="S41" s="53" t="s">
        <v>23</v>
      </c>
      <c r="T41" s="53">
        <f>COUNTIFS(L4:L23,"&gt;60",L4:L23,"&lt;=70")</f>
        <v>0</v>
      </c>
    </row>
    <row r="42" spans="4:20" ht="15" customHeight="1">
      <c r="D42" s="2"/>
      <c r="E42" s="2"/>
      <c r="F42" s="2"/>
      <c r="G42" s="2"/>
      <c r="H42" s="2"/>
      <c r="I42" s="2"/>
      <c r="J42" s="2"/>
      <c r="K42" s="34"/>
      <c r="L42" s="33"/>
      <c r="M42" s="15"/>
      <c r="N42" s="45"/>
      <c r="S42" s="53" t="s">
        <v>24</v>
      </c>
      <c r="T42" s="53">
        <f>COUNTIFS(L4:L23,"&lt;=60")</f>
        <v>0</v>
      </c>
    </row>
    <row r="43" spans="4:20" ht="15" customHeight="1">
      <c r="D43" s="2"/>
      <c r="E43" s="2"/>
      <c r="F43" s="2"/>
      <c r="G43" s="2"/>
      <c r="H43" s="2"/>
      <c r="I43" s="2"/>
      <c r="J43" s="2"/>
      <c r="K43" s="2"/>
      <c r="L43" s="33"/>
      <c r="M43" s="15"/>
      <c r="N43" s="45"/>
    </row>
    <row r="44" spans="4:20" ht="15" customHeight="1">
      <c r="D44" s="2"/>
      <c r="E44" s="2"/>
      <c r="F44" s="2"/>
      <c r="G44" s="2"/>
      <c r="H44" s="2"/>
      <c r="I44" s="2"/>
      <c r="J44" s="2"/>
      <c r="K44" s="34"/>
      <c r="L44" s="33"/>
      <c r="M44" s="15"/>
      <c r="N44" s="45"/>
    </row>
    <row r="45" spans="4:20" ht="15" customHeight="1">
      <c r="D45" s="2"/>
      <c r="E45" s="2"/>
      <c r="F45" s="2"/>
      <c r="G45" s="2"/>
      <c r="H45" s="2"/>
      <c r="I45" s="2"/>
      <c r="J45" s="2"/>
      <c r="K45" s="34"/>
      <c r="L45" s="33"/>
      <c r="M45" s="15"/>
      <c r="N45" s="45"/>
    </row>
    <row r="46" spans="4:20" ht="15" customHeight="1">
      <c r="D46" s="2"/>
      <c r="E46" s="2"/>
      <c r="F46" s="2"/>
      <c r="G46" s="2"/>
      <c r="H46" s="2"/>
      <c r="I46" s="2"/>
      <c r="J46" s="2"/>
      <c r="K46" s="34"/>
      <c r="L46" s="33"/>
      <c r="M46" s="15"/>
      <c r="N46" s="45"/>
    </row>
    <row r="47" spans="4:20" ht="15.75">
      <c r="D47" s="2"/>
      <c r="E47" s="2"/>
      <c r="F47" s="2"/>
      <c r="G47" s="2"/>
      <c r="H47" s="2"/>
      <c r="I47" s="2"/>
      <c r="J47" s="2"/>
      <c r="K47" s="34"/>
      <c r="L47" s="33"/>
      <c r="M47" s="15"/>
      <c r="N47" s="45"/>
    </row>
    <row r="48" spans="4:20" ht="15" customHeight="1">
      <c r="D48" s="2"/>
      <c r="E48" s="2"/>
      <c r="F48" s="2"/>
      <c r="G48" s="2"/>
      <c r="H48" s="2"/>
      <c r="I48" s="2"/>
      <c r="J48" s="2"/>
      <c r="K48" s="34"/>
      <c r="L48" s="33"/>
      <c r="M48" s="15"/>
      <c r="N48" s="45"/>
    </row>
    <row r="49" spans="1:20" ht="15" customHeight="1">
      <c r="A49" s="58"/>
      <c r="B49" s="30"/>
      <c r="C49" s="31"/>
      <c r="D49" s="2"/>
      <c r="E49" s="2"/>
      <c r="F49" s="2"/>
      <c r="G49" s="2"/>
      <c r="H49" s="2"/>
      <c r="I49" s="2"/>
      <c r="J49" s="2"/>
      <c r="K49" s="34"/>
      <c r="L49" s="33"/>
      <c r="M49" s="15"/>
      <c r="N49" s="45"/>
    </row>
    <row r="50" spans="1:20" ht="15" customHeight="1">
      <c r="A50" s="58"/>
      <c r="B50" s="30"/>
      <c r="C50" s="31"/>
      <c r="D50" s="2"/>
      <c r="E50" s="2"/>
      <c r="F50" s="2"/>
      <c r="G50" s="2"/>
      <c r="H50" s="2"/>
      <c r="I50" s="2"/>
      <c r="J50" s="2"/>
      <c r="K50" s="34"/>
      <c r="L50" s="33"/>
      <c r="M50" s="15"/>
      <c r="N50" s="45"/>
    </row>
    <row r="51" spans="1:20" ht="15" customHeight="1">
      <c r="A51" s="58"/>
      <c r="B51" s="30"/>
      <c r="C51" s="31"/>
      <c r="D51" s="2"/>
      <c r="E51" s="2"/>
      <c r="F51" s="2"/>
      <c r="G51" s="2"/>
      <c r="H51" s="2"/>
      <c r="I51" s="2"/>
      <c r="J51" s="2"/>
      <c r="K51" s="34"/>
      <c r="L51" s="33"/>
      <c r="M51" s="15"/>
      <c r="N51" s="45"/>
    </row>
    <row r="52" spans="1:20" ht="15" customHeight="1">
      <c r="A52" s="58"/>
      <c r="B52" s="30"/>
      <c r="C52" s="31"/>
      <c r="D52" s="2"/>
      <c r="E52" s="2"/>
      <c r="F52" s="2"/>
      <c r="G52" s="2"/>
      <c r="H52" s="2"/>
      <c r="I52" s="2"/>
      <c r="J52" s="2"/>
      <c r="K52" s="34"/>
      <c r="L52" s="33"/>
      <c r="M52" s="15"/>
      <c r="N52" s="45"/>
    </row>
    <row r="53" spans="1:20" ht="15" customHeight="1">
      <c r="A53" s="58"/>
      <c r="B53" s="30"/>
      <c r="C53" s="31"/>
      <c r="D53" s="2"/>
      <c r="E53" s="2"/>
      <c r="F53" s="2"/>
      <c r="G53" s="2"/>
      <c r="H53" s="2"/>
      <c r="I53" s="2"/>
      <c r="J53" s="2"/>
      <c r="K53" s="34"/>
      <c r="L53" s="33"/>
      <c r="M53" s="15"/>
      <c r="N53" s="45"/>
      <c r="P53" s="41"/>
      <c r="Q53" s="42"/>
      <c r="R53" s="63"/>
      <c r="S53" s="64"/>
      <c r="T53" s="65"/>
    </row>
    <row r="54" spans="1:20" ht="15" customHeight="1">
      <c r="A54" s="58"/>
      <c r="B54" s="30"/>
      <c r="C54" s="31"/>
      <c r="D54" s="2"/>
      <c r="E54" s="2"/>
      <c r="F54" s="2"/>
      <c r="G54" s="2"/>
      <c r="H54" s="2"/>
      <c r="I54" s="2"/>
      <c r="J54" s="2"/>
      <c r="K54" s="34"/>
      <c r="L54" s="33"/>
      <c r="M54" s="15"/>
      <c r="N54" s="45"/>
      <c r="P54" s="41"/>
      <c r="Q54" s="43"/>
      <c r="R54" s="63"/>
      <c r="S54" s="66"/>
      <c r="T54" s="65"/>
    </row>
    <row r="55" spans="1:20" ht="15" customHeight="1">
      <c r="A55" s="58"/>
      <c r="B55" s="30"/>
      <c r="C55" s="31"/>
      <c r="D55" s="2"/>
      <c r="E55" s="2"/>
      <c r="F55" s="2"/>
      <c r="G55" s="13"/>
      <c r="H55" s="13"/>
      <c r="I55" s="2"/>
      <c r="J55" s="2"/>
      <c r="K55" s="2"/>
      <c r="L55" s="15"/>
      <c r="M55" s="15"/>
      <c r="N55" s="15"/>
      <c r="R55" s="63"/>
      <c r="S55" s="66"/>
      <c r="T55" s="65"/>
    </row>
    <row r="56" spans="1:20" ht="15" customHeight="1">
      <c r="A56" s="58"/>
      <c r="B56" s="30"/>
      <c r="C56" s="31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R56" s="63"/>
      <c r="S56" s="66"/>
      <c r="T56" s="65"/>
    </row>
    <row r="57" spans="1:20" ht="15" customHeight="1">
      <c r="A57" s="58"/>
      <c r="B57" s="30"/>
      <c r="C57" s="31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R57" s="63"/>
      <c r="S57" s="66"/>
      <c r="T57" s="65"/>
    </row>
    <row r="58" spans="1:20" ht="15" customHeight="1">
      <c r="A58" s="58"/>
      <c r="B58" s="30"/>
      <c r="C58" s="31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R58" s="63"/>
      <c r="S58" s="66"/>
      <c r="T58" s="65"/>
    </row>
    <row r="59" spans="1:20" ht="15" customHeight="1">
      <c r="A59" s="58"/>
      <c r="B59" s="30"/>
      <c r="C59" s="3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R59" s="63"/>
      <c r="S59" s="66"/>
      <c r="T59" s="65"/>
    </row>
    <row r="60" spans="1:20" ht="15" customHeight="1">
      <c r="A60" s="58"/>
      <c r="B60" s="30"/>
      <c r="C60" s="31"/>
      <c r="D60" s="2"/>
      <c r="E60" s="2"/>
      <c r="F60" s="2"/>
      <c r="G60" s="13"/>
      <c r="H60" s="13"/>
      <c r="I60" s="2"/>
      <c r="J60" s="2"/>
      <c r="K60" s="2"/>
      <c r="L60" s="15"/>
      <c r="M60" s="15"/>
      <c r="N60" s="45"/>
      <c r="R60" s="63"/>
      <c r="S60" s="66"/>
      <c r="T60" s="65"/>
    </row>
    <row r="61" spans="1:20" ht="15" customHeight="1">
      <c r="A61" s="58"/>
      <c r="B61" s="30"/>
      <c r="C61" s="31"/>
      <c r="D61" s="2"/>
      <c r="E61" s="2"/>
      <c r="F61" s="2"/>
      <c r="G61" s="2"/>
      <c r="H61" s="2"/>
      <c r="I61" s="2"/>
      <c r="J61" s="2"/>
      <c r="K61" s="2"/>
      <c r="L61" s="33"/>
      <c r="M61" s="15"/>
      <c r="N61" s="45"/>
      <c r="R61" s="63"/>
      <c r="S61" s="66"/>
      <c r="T61" s="65"/>
    </row>
    <row r="62" spans="1:20" ht="15" customHeight="1">
      <c r="A62" s="58"/>
      <c r="B62" s="30"/>
      <c r="C62" s="31"/>
      <c r="D62" s="2"/>
      <c r="E62" s="2"/>
      <c r="F62" s="2"/>
      <c r="G62" s="13"/>
      <c r="H62" s="13"/>
      <c r="I62" s="2"/>
      <c r="J62" s="2"/>
      <c r="K62" s="2"/>
      <c r="L62" s="15"/>
      <c r="M62" s="15"/>
      <c r="N62" s="45"/>
      <c r="R62" s="63"/>
      <c r="S62" s="66"/>
      <c r="T62" s="65"/>
    </row>
    <row r="63" spans="1:20" ht="15" customHeight="1">
      <c r="A63" s="58"/>
      <c r="B63" s="30"/>
      <c r="C63" s="31"/>
      <c r="D63" s="2"/>
      <c r="E63" s="2"/>
      <c r="F63" s="2"/>
      <c r="G63" s="13"/>
      <c r="H63" s="13"/>
      <c r="I63" s="2"/>
      <c r="J63" s="2"/>
      <c r="K63" s="2"/>
      <c r="L63" s="15"/>
      <c r="M63" s="15"/>
      <c r="N63" s="45"/>
      <c r="R63" s="63"/>
      <c r="S63" s="66"/>
      <c r="T63" s="65"/>
    </row>
    <row r="64" spans="1:20" ht="15" customHeight="1">
      <c r="A64" s="58"/>
      <c r="B64" s="30"/>
      <c r="C64" s="31"/>
      <c r="D64" s="2"/>
      <c r="E64" s="2"/>
      <c r="F64" s="2"/>
      <c r="G64" s="2"/>
      <c r="H64" s="2"/>
      <c r="I64" s="2"/>
      <c r="J64" s="2"/>
      <c r="K64" s="34"/>
      <c r="L64" s="33"/>
      <c r="M64" s="15"/>
      <c r="N64" s="45"/>
      <c r="R64" s="63"/>
      <c r="S64" s="66"/>
      <c r="T64" s="65"/>
    </row>
    <row r="65" spans="1:20" ht="15" customHeight="1">
      <c r="A65" s="58"/>
      <c r="B65" s="30"/>
      <c r="C65" s="31"/>
      <c r="D65" s="2"/>
      <c r="E65" s="2"/>
      <c r="F65" s="2"/>
      <c r="G65" s="13"/>
      <c r="H65" s="13"/>
      <c r="I65" s="2"/>
      <c r="J65" s="2"/>
      <c r="K65" s="2"/>
      <c r="L65" s="15"/>
      <c r="M65" s="15"/>
      <c r="N65" s="45"/>
      <c r="R65" s="63"/>
      <c r="S65" s="66"/>
      <c r="T65" s="65"/>
    </row>
    <row r="66" spans="1:20" ht="15" customHeight="1">
      <c r="A66" s="58"/>
      <c r="B66" s="30"/>
      <c r="C66" s="31"/>
      <c r="D66" s="2"/>
      <c r="E66" s="2"/>
      <c r="F66" s="2"/>
      <c r="G66" s="13"/>
      <c r="H66" s="13"/>
      <c r="I66" s="2"/>
      <c r="J66" s="2"/>
      <c r="K66" s="2"/>
      <c r="L66" s="15"/>
      <c r="M66" s="15"/>
      <c r="N66" s="45"/>
      <c r="R66" s="63"/>
      <c r="S66" s="66"/>
      <c r="T66" s="65"/>
    </row>
    <row r="67" spans="1:20" ht="15" customHeight="1">
      <c r="A67" s="58"/>
      <c r="B67" s="30"/>
      <c r="C67" s="31"/>
      <c r="D67" s="2"/>
      <c r="E67" s="2"/>
      <c r="F67" s="2"/>
      <c r="G67" s="2"/>
      <c r="H67" s="2"/>
      <c r="I67" s="2"/>
      <c r="J67" s="2"/>
      <c r="K67" s="34"/>
      <c r="L67" s="33"/>
      <c r="M67" s="15"/>
      <c r="N67" s="45"/>
      <c r="R67" s="63"/>
      <c r="S67" s="66"/>
      <c r="T67" s="65"/>
    </row>
    <row r="68" spans="1:20" ht="15" customHeight="1">
      <c r="A68" s="58"/>
      <c r="B68" s="30"/>
      <c r="C68" s="31"/>
      <c r="D68" s="2"/>
      <c r="E68" s="2"/>
      <c r="F68" s="2"/>
      <c r="G68" s="13"/>
      <c r="H68" s="13"/>
      <c r="I68" s="2"/>
      <c r="J68" s="2"/>
      <c r="K68" s="2"/>
      <c r="L68" s="15"/>
      <c r="M68" s="15"/>
      <c r="N68" s="45"/>
      <c r="R68" s="63"/>
      <c r="S68" s="66"/>
      <c r="T68" s="65"/>
    </row>
    <row r="69" spans="1:20" ht="15" customHeight="1">
      <c r="D69" s="2"/>
      <c r="E69" s="2"/>
      <c r="F69" s="2"/>
      <c r="G69" s="13"/>
      <c r="H69" s="13"/>
      <c r="I69" s="2"/>
      <c r="J69" s="2"/>
      <c r="K69" s="2"/>
      <c r="L69" s="15"/>
      <c r="M69" s="15"/>
      <c r="N69" s="45"/>
      <c r="R69" s="63"/>
      <c r="S69" s="66"/>
      <c r="T69" s="65"/>
    </row>
    <row r="70" spans="1:20" ht="15" customHeight="1">
      <c r="D70" s="15"/>
      <c r="E70" s="2"/>
      <c r="F70" s="2"/>
      <c r="G70" s="13"/>
      <c r="H70" s="13"/>
      <c r="I70" s="2"/>
      <c r="J70" s="2"/>
      <c r="K70" s="2"/>
      <c r="L70" s="15"/>
      <c r="M70" s="15"/>
      <c r="N70" s="45"/>
      <c r="R70" s="63"/>
      <c r="S70" s="66"/>
      <c r="T70" s="65"/>
    </row>
    <row r="71" spans="1:20" ht="15" customHeight="1">
      <c r="D71" s="2"/>
      <c r="E71" s="2"/>
      <c r="F71" s="2"/>
      <c r="G71" s="2"/>
      <c r="H71" s="2"/>
      <c r="I71" s="2"/>
      <c r="J71" s="2"/>
      <c r="K71" s="34"/>
      <c r="L71" s="33"/>
      <c r="M71" s="15"/>
      <c r="N71" s="45"/>
      <c r="R71" s="63"/>
      <c r="S71" s="66"/>
      <c r="T71" s="65"/>
    </row>
    <row r="72" spans="1:20" ht="15" customHeight="1">
      <c r="D72" s="2"/>
      <c r="E72" s="2"/>
      <c r="F72" s="2"/>
      <c r="G72" s="13"/>
      <c r="H72" s="13"/>
      <c r="I72" s="2"/>
      <c r="J72" s="2"/>
      <c r="K72" s="2"/>
      <c r="L72" s="15"/>
      <c r="M72" s="15"/>
      <c r="N72" s="45"/>
      <c r="R72" s="63"/>
      <c r="S72" s="66"/>
      <c r="T72" s="65"/>
    </row>
    <row r="73" spans="1:20" ht="15" customHeight="1">
      <c r="D73" s="2"/>
      <c r="E73" s="2"/>
      <c r="F73" s="2"/>
      <c r="G73" s="13"/>
      <c r="H73" s="13"/>
      <c r="I73" s="2"/>
      <c r="J73" s="2"/>
      <c r="K73" s="2"/>
      <c r="L73" s="15"/>
      <c r="M73" s="15"/>
      <c r="N73" s="45"/>
      <c r="R73" s="63"/>
      <c r="S73" s="66"/>
      <c r="T73" s="65"/>
    </row>
    <row r="74" spans="1:20" ht="15" customHeight="1">
      <c r="D74" s="2"/>
      <c r="E74" s="2"/>
      <c r="F74" s="2"/>
      <c r="G74" s="2"/>
      <c r="H74" s="2"/>
      <c r="I74" s="2"/>
      <c r="J74" s="2"/>
      <c r="K74" s="34"/>
      <c r="L74" s="33"/>
      <c r="M74" s="15"/>
      <c r="N74" s="45"/>
      <c r="R74" s="63"/>
      <c r="S74" s="66"/>
      <c r="T74" s="65"/>
    </row>
    <row r="75" spans="1:20" ht="15" customHeight="1">
      <c r="D75" s="2"/>
      <c r="E75" s="46"/>
      <c r="F75" s="46"/>
      <c r="G75" s="13"/>
      <c r="H75" s="13"/>
      <c r="I75" s="2"/>
      <c r="J75" s="2"/>
      <c r="K75" s="2"/>
      <c r="L75" s="15"/>
      <c r="M75" s="15"/>
      <c r="N75" s="45"/>
      <c r="R75" s="63"/>
      <c r="S75" s="66"/>
      <c r="T75" s="65"/>
    </row>
    <row r="76" spans="1:20" ht="15" customHeight="1">
      <c r="D76" s="2"/>
      <c r="E76" s="2"/>
      <c r="F76" s="2"/>
      <c r="G76" s="13"/>
      <c r="H76" s="13"/>
      <c r="I76" s="2"/>
      <c r="J76" s="2"/>
      <c r="K76" s="2"/>
      <c r="L76" s="15"/>
      <c r="M76" s="15"/>
      <c r="N76" s="45"/>
    </row>
    <row r="77" spans="1:20" ht="15" customHeight="1">
      <c r="D77" s="2"/>
      <c r="E77" s="2"/>
      <c r="F77" s="2"/>
      <c r="G77" s="13"/>
      <c r="H77" s="13"/>
      <c r="I77" s="2"/>
      <c r="J77" s="2"/>
      <c r="K77" s="2"/>
      <c r="L77" s="15"/>
      <c r="M77" s="15"/>
      <c r="N77" s="45"/>
    </row>
    <row r="78" spans="1:20" ht="15" customHeight="1">
      <c r="D78" s="2"/>
      <c r="E78" s="2"/>
      <c r="F78" s="2"/>
      <c r="G78" s="13"/>
      <c r="H78" s="13"/>
      <c r="I78" s="2"/>
      <c r="J78" s="2"/>
      <c r="K78" s="2"/>
      <c r="L78" s="15"/>
      <c r="M78" s="15"/>
      <c r="N78" s="45"/>
    </row>
    <row r="79" spans="1:20" ht="15" customHeight="1">
      <c r="D79" s="2"/>
      <c r="E79" s="2"/>
      <c r="F79" s="2"/>
      <c r="G79" s="13"/>
      <c r="H79" s="13"/>
      <c r="I79" s="2"/>
      <c r="J79" s="2"/>
      <c r="K79" s="2"/>
      <c r="L79" s="15"/>
      <c r="M79" s="15"/>
      <c r="N79" s="45"/>
    </row>
    <row r="80" spans="1:20" ht="15" customHeight="1">
      <c r="D80" s="2"/>
      <c r="E80" s="2"/>
      <c r="F80" s="2"/>
      <c r="G80" s="2"/>
      <c r="H80" s="2"/>
      <c r="I80" s="2"/>
      <c r="J80" s="2"/>
      <c r="K80" s="34"/>
      <c r="L80" s="33"/>
      <c r="M80" s="15"/>
      <c r="N80" s="45"/>
    </row>
    <row r="81" spans="1:14" ht="15" customHeight="1">
      <c r="D81" s="2"/>
      <c r="E81" s="2"/>
      <c r="F81" s="2"/>
      <c r="G81" s="2"/>
      <c r="H81" s="2"/>
      <c r="I81" s="2"/>
      <c r="J81" s="2"/>
      <c r="K81" s="34"/>
      <c r="L81" s="33"/>
      <c r="M81" s="15"/>
      <c r="N81" s="45"/>
    </row>
    <row r="82" spans="1:14" ht="15" customHeight="1">
      <c r="D82" s="2"/>
      <c r="E82" s="2"/>
      <c r="F82" s="2"/>
      <c r="G82" s="13"/>
      <c r="H82" s="13"/>
      <c r="I82" s="2"/>
      <c r="J82" s="2"/>
      <c r="K82" s="2"/>
      <c r="L82" s="15"/>
      <c r="M82" s="15"/>
      <c r="N82" s="45"/>
    </row>
    <row r="83" spans="1:14" ht="15" customHeight="1">
      <c r="D83" s="2"/>
      <c r="E83" s="2"/>
      <c r="F83" s="2"/>
      <c r="G83" s="2"/>
      <c r="H83" s="2"/>
      <c r="I83" s="2"/>
      <c r="J83" s="2"/>
      <c r="K83" s="34"/>
      <c r="L83" s="33"/>
      <c r="M83" s="15"/>
      <c r="N83" s="45"/>
    </row>
    <row r="84" spans="1:14" ht="15" customHeight="1">
      <c r="D84" s="15"/>
      <c r="E84" s="15"/>
      <c r="F84" s="15"/>
      <c r="G84" s="15"/>
      <c r="H84" s="15"/>
      <c r="I84" s="15"/>
      <c r="J84" s="15"/>
      <c r="K84" s="50"/>
      <c r="M84" s="15"/>
      <c r="N84" s="45"/>
    </row>
    <row r="85" spans="1:14" ht="15" customHeight="1">
      <c r="D85" s="2"/>
      <c r="E85" s="2"/>
      <c r="F85" s="2"/>
      <c r="G85" s="13"/>
      <c r="H85" s="13"/>
      <c r="I85" s="2"/>
      <c r="J85" s="2"/>
      <c r="K85" s="2"/>
      <c r="L85" s="15"/>
      <c r="M85" s="15"/>
      <c r="N85" s="45"/>
    </row>
    <row r="86" spans="1:14" ht="15" customHeight="1">
      <c r="D86" s="2"/>
      <c r="E86" s="2"/>
      <c r="F86" s="2"/>
      <c r="G86" s="2"/>
      <c r="H86" s="2"/>
      <c r="I86" s="2"/>
      <c r="J86" s="2"/>
      <c r="K86" s="34"/>
      <c r="L86" s="33"/>
      <c r="M86" s="15"/>
      <c r="N86" s="45"/>
    </row>
    <row r="87" spans="1:14" ht="15" customHeight="1">
      <c r="A87" s="58"/>
      <c r="B87" s="30"/>
      <c r="C87" s="31"/>
      <c r="D87" s="2"/>
      <c r="E87" s="2"/>
      <c r="F87" s="2"/>
      <c r="G87" s="13"/>
      <c r="H87" s="13"/>
      <c r="I87" s="2"/>
      <c r="J87" s="2"/>
      <c r="K87" s="2"/>
      <c r="L87" s="15"/>
      <c r="M87" s="15"/>
      <c r="N87" s="45"/>
    </row>
    <row r="88" spans="1:14" ht="15" customHeight="1">
      <c r="A88" s="58"/>
      <c r="B88" s="30"/>
      <c r="C88" s="31"/>
      <c r="D88" s="2"/>
      <c r="E88" s="2"/>
      <c r="F88" s="2"/>
      <c r="G88" s="2"/>
      <c r="H88" s="2"/>
      <c r="I88" s="2"/>
      <c r="J88" s="2"/>
      <c r="K88" s="34"/>
      <c r="L88" s="33"/>
      <c r="M88" s="15"/>
      <c r="N88" s="45"/>
    </row>
    <row r="89" spans="1:14" ht="15" customHeight="1">
      <c r="A89" s="58"/>
      <c r="B89" s="30"/>
      <c r="C89" s="31"/>
      <c r="D89" s="15"/>
      <c r="E89" s="15"/>
      <c r="F89" s="15"/>
      <c r="G89" s="15"/>
      <c r="H89" s="15"/>
      <c r="I89" s="15"/>
      <c r="J89" s="15"/>
      <c r="K89" s="50"/>
      <c r="M89" s="15"/>
      <c r="N89" s="45"/>
    </row>
    <row r="90" spans="1:14" ht="15" customHeight="1">
      <c r="A90" s="58"/>
      <c r="B90" s="30"/>
      <c r="C90" s="31"/>
      <c r="D90" s="2"/>
      <c r="E90" s="2"/>
      <c r="F90" s="2"/>
      <c r="G90" s="2"/>
      <c r="H90" s="2"/>
      <c r="I90" s="2"/>
      <c r="J90" s="2"/>
      <c r="K90" s="48"/>
      <c r="L90" s="49"/>
      <c r="M90" s="15"/>
      <c r="N90" s="45"/>
    </row>
    <row r="91" spans="1:14" ht="15" customHeight="1">
      <c r="A91" s="58"/>
      <c r="B91" s="30"/>
      <c r="C91" s="31"/>
      <c r="D91" s="2"/>
      <c r="E91" s="2"/>
      <c r="F91" s="2"/>
      <c r="G91" s="2"/>
      <c r="H91" s="2"/>
      <c r="I91" s="2"/>
      <c r="J91" s="2"/>
      <c r="K91" s="34"/>
      <c r="L91" s="33"/>
      <c r="M91" s="15"/>
      <c r="N91" s="45"/>
    </row>
    <row r="92" spans="1:14" ht="15" customHeight="1">
      <c r="A92" s="58"/>
      <c r="B92" s="30"/>
      <c r="C92" s="31"/>
      <c r="D92" s="2"/>
      <c r="E92" s="2"/>
      <c r="F92" s="2"/>
      <c r="G92" s="13"/>
      <c r="H92" s="13"/>
      <c r="I92" s="2"/>
      <c r="J92" s="2"/>
      <c r="K92" s="2"/>
      <c r="L92" s="15"/>
      <c r="M92" s="15"/>
      <c r="N92" s="45"/>
    </row>
    <row r="93" spans="1:14" ht="15" customHeight="1">
      <c r="A93" s="58"/>
      <c r="B93" s="30"/>
      <c r="C93" s="31"/>
      <c r="D93" s="2"/>
      <c r="E93" s="2"/>
      <c r="F93" s="2"/>
      <c r="G93" s="2"/>
      <c r="H93" s="2"/>
      <c r="I93" s="2"/>
      <c r="J93" s="2"/>
      <c r="K93" s="34"/>
      <c r="L93" s="33"/>
      <c r="M93" s="15"/>
      <c r="N93" s="45"/>
    </row>
    <row r="94" spans="1:14" ht="15" customHeight="1">
      <c r="A94" s="58"/>
      <c r="B94" s="30"/>
      <c r="C94" s="31"/>
      <c r="D94" s="2"/>
      <c r="E94" s="2"/>
      <c r="F94" s="2"/>
      <c r="G94" s="13"/>
      <c r="H94" s="13"/>
      <c r="I94" s="2"/>
      <c r="J94" s="2"/>
      <c r="K94" s="2"/>
      <c r="L94" s="15"/>
      <c r="M94" s="15"/>
      <c r="N94" s="45"/>
    </row>
    <row r="95" spans="1:14" ht="15" customHeight="1">
      <c r="A95" s="58"/>
      <c r="B95" s="30"/>
      <c r="C95" s="31"/>
      <c r="D95" s="2"/>
      <c r="E95" s="2"/>
      <c r="F95" s="2"/>
      <c r="G95" s="13"/>
      <c r="H95" s="13"/>
      <c r="I95" s="2"/>
      <c r="J95" s="2"/>
      <c r="K95" s="2"/>
      <c r="L95" s="15"/>
      <c r="M95" s="15"/>
      <c r="N95" s="45"/>
    </row>
    <row r="96" spans="1:14" ht="15" customHeight="1">
      <c r="A96" s="58"/>
      <c r="B96" s="30"/>
      <c r="C96" s="31"/>
      <c r="D96" s="2"/>
      <c r="E96" s="2"/>
      <c r="F96" s="2"/>
      <c r="G96" s="2"/>
      <c r="H96" s="2"/>
      <c r="I96" s="2"/>
      <c r="J96" s="2"/>
      <c r="K96" s="34"/>
      <c r="L96" s="33"/>
      <c r="M96" s="15"/>
      <c r="N96" s="45"/>
    </row>
    <row r="97" spans="1:17" ht="15" customHeight="1">
      <c r="A97" s="58"/>
      <c r="B97" s="30"/>
      <c r="C97" s="31"/>
      <c r="D97" s="2"/>
      <c r="E97" s="2"/>
      <c r="F97" s="2"/>
      <c r="G97" s="13"/>
      <c r="H97" s="13"/>
      <c r="I97" s="2"/>
      <c r="J97" s="2"/>
      <c r="K97" s="2"/>
      <c r="L97" s="15"/>
      <c r="M97" s="15"/>
      <c r="N97" s="45"/>
    </row>
    <row r="98" spans="1:17" ht="14.1" customHeight="1">
      <c r="A98" s="58"/>
      <c r="B98" s="30"/>
      <c r="C98" s="31"/>
      <c r="D98" s="2"/>
      <c r="E98" s="2"/>
      <c r="F98" s="2"/>
      <c r="G98" s="2"/>
      <c r="H98" s="2"/>
      <c r="I98" s="2"/>
      <c r="J98" s="2"/>
      <c r="K98" s="34"/>
      <c r="L98" s="33"/>
      <c r="M98" s="15"/>
      <c r="N98" s="45"/>
      <c r="Q98" s="52"/>
    </row>
    <row r="99" spans="1:17" ht="14.1" customHeight="1">
      <c r="A99" s="58"/>
      <c r="B99" s="30"/>
      <c r="C99" s="31"/>
      <c r="D99" s="47"/>
      <c r="E99" s="47"/>
      <c r="F99" s="47"/>
      <c r="G99" s="2"/>
      <c r="H99" s="2"/>
      <c r="I99" s="47"/>
      <c r="J99" s="47"/>
      <c r="K99" s="47"/>
      <c r="L99" s="15"/>
      <c r="M99" s="15"/>
      <c r="N99" s="45"/>
    </row>
    <row r="100" spans="1:17" ht="14.1" customHeight="1">
      <c r="A100" s="58"/>
      <c r="B100" s="30"/>
      <c r="C100" s="31"/>
      <c r="D100" s="13"/>
      <c r="E100" s="13"/>
      <c r="F100" s="13"/>
      <c r="G100" s="13"/>
      <c r="H100" s="13"/>
      <c r="I100" s="13"/>
      <c r="J100" s="13"/>
      <c r="K100" s="13"/>
      <c r="L100" s="15"/>
      <c r="M100" s="15"/>
      <c r="N100" s="45"/>
    </row>
    <row r="101" spans="1:17" ht="14.1" customHeight="1">
      <c r="A101" s="58"/>
      <c r="B101" s="30"/>
      <c r="C101" s="31"/>
      <c r="D101" s="2"/>
      <c r="E101" s="2"/>
      <c r="F101" s="2"/>
      <c r="G101" s="2"/>
      <c r="H101" s="2"/>
      <c r="I101" s="2"/>
      <c r="J101" s="2"/>
      <c r="K101" s="34"/>
      <c r="L101" s="33"/>
      <c r="M101" s="15"/>
      <c r="N101" s="45"/>
    </row>
    <row r="102" spans="1:17" ht="14.1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7" ht="14.1" customHeight="1"/>
    <row r="104" spans="1:17" ht="14.1" customHeight="1"/>
    <row r="105" spans="1:17" ht="14.1" customHeight="1"/>
    <row r="106" spans="1:17" ht="14.1" customHeight="1"/>
    <row r="107" spans="1:17" ht="14.1" customHeight="1"/>
    <row r="108" spans="1:17" ht="14.1" customHeight="1"/>
    <row r="109" spans="1:17" ht="14.1" customHeight="1"/>
    <row r="110" spans="1:17" ht="14.1" customHeight="1"/>
    <row r="111" spans="1:17" ht="14.1" customHeight="1"/>
    <row r="112" spans="1:17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</sheetData>
  <sortState ref="A4:N23">
    <sortCondition descending="1" ref="N4:N23"/>
  </sortState>
  <mergeCells count="12">
    <mergeCell ref="S36:T36"/>
    <mergeCell ref="P28:Q28"/>
    <mergeCell ref="P4:Q4"/>
    <mergeCell ref="P12:Q12"/>
    <mergeCell ref="S12:T12"/>
    <mergeCell ref="S4:T4"/>
    <mergeCell ref="S28:T28"/>
    <mergeCell ref="A1:N1"/>
    <mergeCell ref="A2:N2"/>
    <mergeCell ref="P20:Q20"/>
    <mergeCell ref="S20:T20"/>
    <mergeCell ref="P1:T2"/>
  </mergeCells>
  <conditionalFormatting sqref="N4:N23">
    <cfRule type="cellIs" dxfId="0" priority="1" operator="greaterThan">
      <formula>89.5</formula>
    </cfRule>
  </conditionalFormatting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XII Sci</vt:lpstr>
      <vt:lpstr>XII Com</vt:lpstr>
      <vt:lpstr>XII Hum</vt:lpstr>
      <vt:lpstr>'XII Com'!Print_Area</vt:lpstr>
      <vt:lpstr>'XII Hum'!Print_Area</vt:lpstr>
      <vt:lpstr>'XII Sci'!Print_Area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</dc:creator>
  <cp:lastModifiedBy>kecs</cp:lastModifiedBy>
  <cp:lastPrinted>2024-05-07T04:58:14Z</cp:lastPrinted>
  <dcterms:created xsi:type="dcterms:W3CDTF">2015-12-14T16:43:54Z</dcterms:created>
  <dcterms:modified xsi:type="dcterms:W3CDTF">2024-06-10T03:42:47Z</dcterms:modified>
</cp:coreProperties>
</file>